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srltd-my.sharepoint.com/personal/tohunt_csr_com_au/Documents/Documents/Albury/Oaklands/"/>
    </mc:Choice>
  </mc:AlternateContent>
  <xr:revisionPtr revIDLastSave="14" documentId="8_{F3AF9506-C21C-413E-9E2C-A9433D83E5C2}" xr6:coauthVersionLast="47" xr6:coauthVersionMax="47" xr10:uidLastSave="{2EC3E290-5D00-404E-B7BE-5CA0E0A439D2}"/>
  <bookViews>
    <workbookView xWindow="-110" yWindow="-110" windowWidth="19420" windowHeight="10420" firstSheet="1" activeTab="3" xr2:uid="{00000000-000D-0000-FFFF-FFFF00000000}"/>
  </bookViews>
  <sheets>
    <sheet name="Point 1" sheetId="8" state="hidden" r:id="rId1"/>
    <sheet name="Point 1 " sheetId="9" r:id="rId2"/>
    <sheet name="Point 2" sheetId="7" state="hidden" r:id="rId3"/>
    <sheet name="Point 2 Gate" sheetId="10" r:id="rId4"/>
    <sheet name="Point 3 West Ring" sheetId="12" r:id="rId5"/>
    <sheet name="Sampling Point Location Map" sheetId="4" r:id="rId6"/>
  </sheets>
  <definedNames>
    <definedName name="_xlnm.Print_Area" localSheetId="0">'Point 1'!$B$1:$Q$22</definedName>
    <definedName name="_xlnm.Print_Area" localSheetId="2">'Point 2'!$A$1:$S$27</definedName>
    <definedName name="_xlnm.Print_Area" localSheetId="5">'Sampling Point Location Map'!$A$1:$L$7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12" i="10" l="1"/>
  <c r="B111" i="10"/>
  <c r="B110" i="10"/>
  <c r="B109" i="10"/>
  <c r="B112" i="12"/>
  <c r="B111" i="12"/>
  <c r="B110" i="12"/>
  <c r="B109" i="12"/>
  <c r="B96" i="12"/>
  <c r="B95" i="12"/>
  <c r="B94" i="12"/>
  <c r="B93" i="12"/>
  <c r="B96" i="10"/>
  <c r="B95" i="10"/>
  <c r="B94" i="10"/>
  <c r="B93" i="10"/>
  <c r="B64" i="12" l="1"/>
  <c r="B63" i="12"/>
  <c r="B62" i="12"/>
  <c r="B61" i="12"/>
  <c r="B47" i="12"/>
  <c r="B46" i="12"/>
  <c r="B45" i="12"/>
  <c r="B44" i="12"/>
  <c r="B80" i="10"/>
  <c r="B79" i="10"/>
  <c r="B78" i="10"/>
  <c r="B77" i="10"/>
  <c r="B64" i="10"/>
  <c r="B63" i="10"/>
  <c r="B62" i="10"/>
  <c r="B61" i="10"/>
  <c r="B47" i="10"/>
  <c r="B46" i="10"/>
  <c r="B45" i="10"/>
  <c r="B44" i="10"/>
  <c r="B33" i="10"/>
  <c r="B32" i="10"/>
  <c r="B31" i="10"/>
  <c r="B30" i="10"/>
  <c r="B17" i="10"/>
  <c r="B16" i="10"/>
  <c r="B14" i="10"/>
  <c r="B80" i="12" l="1"/>
  <c r="B79" i="12"/>
  <c r="B78" i="12"/>
  <c r="B77" i="12"/>
  <c r="B15" i="12"/>
  <c r="B33" i="12"/>
  <c r="B32" i="12"/>
  <c r="B31" i="12"/>
  <c r="B30" i="12"/>
  <c r="B17" i="12"/>
  <c r="B16" i="12"/>
  <c r="B14" i="12"/>
</calcChain>
</file>

<file path=xl/sharedStrings.xml><?xml version="1.0" encoding="utf-8"?>
<sst xmlns="http://schemas.openxmlformats.org/spreadsheetml/2006/main" count="852" uniqueCount="97">
  <si>
    <t>EPA Licence Number:</t>
  </si>
  <si>
    <t>Licensee Name:</t>
  </si>
  <si>
    <t>Licensee Address:</t>
  </si>
  <si>
    <t>Link to Licence:</t>
  </si>
  <si>
    <t>Pollutant</t>
  </si>
  <si>
    <t>Units of Measure</t>
  </si>
  <si>
    <t>Monitoring Frequency Required by Licence</t>
  </si>
  <si>
    <t>Measurement</t>
  </si>
  <si>
    <t>Date Obtained</t>
  </si>
  <si>
    <t>Date Sampled</t>
  </si>
  <si>
    <t>Date Published</t>
  </si>
  <si>
    <t>Sampling Point</t>
  </si>
  <si>
    <t>CORRECTION LOG</t>
  </si>
  <si>
    <t>Corrected Data</t>
  </si>
  <si>
    <t>Date Corrected</t>
  </si>
  <si>
    <t>Reason</t>
  </si>
  <si>
    <t>100 percentile limit</t>
  </si>
  <si>
    <t>Exceedance (yes/no)</t>
  </si>
  <si>
    <t>Exceedance / Non-ComplianceTable</t>
  </si>
  <si>
    <t>Extent of Exceedance</t>
  </si>
  <si>
    <t>Reason / Context</t>
  </si>
  <si>
    <t>Boral CSR Bricks Pty Limited</t>
  </si>
  <si>
    <t>Point 1</t>
  </si>
  <si>
    <t>na</t>
  </si>
  <si>
    <t>http://www.epa.nsw.gov.au/prpoeoapp/ViewPOEOLicence.aspx?DOCID=50086&amp;SYSUID=1&amp;LICID=11196</t>
  </si>
  <si>
    <t>Oaklands (Urana)</t>
  </si>
  <si>
    <t>L11196</t>
  </si>
  <si>
    <t>Dam</t>
  </si>
  <si>
    <t>TSS</t>
  </si>
  <si>
    <t>milligrams per litre</t>
  </si>
  <si>
    <t>Point 2</t>
  </si>
  <si>
    <t>Particulates - Deposited Matter</t>
  </si>
  <si>
    <t>Quarterly</t>
  </si>
  <si>
    <t>No</t>
  </si>
  <si>
    <t>each overflow event</t>
  </si>
  <si>
    <t>Nil samples taken</t>
  </si>
  <si>
    <t>N/A</t>
  </si>
  <si>
    <t>No overflow events</t>
  </si>
  <si>
    <t>Month/Year</t>
  </si>
  <si>
    <r>
      <t>grams per m</t>
    </r>
    <r>
      <rPr>
        <vertAlign val="superscript"/>
        <sz val="9"/>
        <color indexed="8"/>
        <rFont val="Calibri"/>
        <family val="2"/>
      </rPr>
      <t>2</t>
    </r>
  </si>
  <si>
    <t>Not Sampled</t>
  </si>
  <si>
    <t>Ash</t>
  </si>
  <si>
    <t>Combustible Matter</t>
  </si>
  <si>
    <t>Insoluble Solids</t>
  </si>
  <si>
    <t>Soluble Solids</t>
  </si>
  <si>
    <t>Total Matter</t>
  </si>
  <si>
    <t>&lt;0.2</t>
  </si>
  <si>
    <t>Oaklands 1 - Air Particulates</t>
  </si>
  <si>
    <t>Oaklands 2 - Air Particulates</t>
  </si>
  <si>
    <t>grams per m2</t>
  </si>
  <si>
    <t>no</t>
  </si>
  <si>
    <t>broken bottle</t>
  </si>
  <si>
    <t>unusual reading. As there were bugs nioticed in bottle. VGT questioned and asked to check sample.</t>
  </si>
  <si>
    <t>&lt;0.1</t>
  </si>
  <si>
    <r>
      <t>grams per m</t>
    </r>
    <r>
      <rPr>
        <vertAlign val="superscript"/>
        <sz val="9"/>
        <color indexed="8"/>
        <rFont val="Calibri"/>
        <family val="2"/>
      </rPr>
      <t>2</t>
    </r>
    <r>
      <rPr>
        <sz val="11"/>
        <color indexed="8"/>
        <rFont val="Calibri"/>
        <family val="2"/>
      </rPr>
      <t/>
    </r>
  </si>
  <si>
    <t xml:space="preserve">PGH Bricks and Pavers Pty Limited </t>
  </si>
  <si>
    <t>http://www.epa.nsw.gov.au/prpoeoapp/ViewPOEOLicence.aspx?DOCID=50090&amp;SYSUID=1&amp;LICID=11196</t>
  </si>
  <si>
    <r>
      <t>grams per m</t>
    </r>
    <r>
      <rPr>
        <vertAlign val="superscript"/>
        <sz val="9"/>
        <rFont val="Calibri"/>
        <family val="2"/>
      </rPr>
      <t>2</t>
    </r>
    <r>
      <rPr>
        <sz val="11"/>
        <color indexed="8"/>
        <rFont val="Calibri"/>
        <family val="2"/>
      </rPr>
      <t/>
    </r>
  </si>
  <si>
    <r>
      <t>grams per m</t>
    </r>
    <r>
      <rPr>
        <vertAlign val="superscript"/>
        <sz val="9"/>
        <rFont val="Calibri"/>
        <family val="2"/>
      </rPr>
      <t>3</t>
    </r>
    <r>
      <rPr>
        <sz val="11"/>
        <color indexed="8"/>
        <rFont val="Calibri"/>
        <family val="2"/>
      </rPr>
      <t/>
    </r>
  </si>
  <si>
    <r>
      <t>grams per m</t>
    </r>
    <r>
      <rPr>
        <vertAlign val="superscript"/>
        <sz val="9"/>
        <rFont val="Calibri"/>
        <family val="2"/>
      </rPr>
      <t>4</t>
    </r>
    <r>
      <rPr>
        <sz val="11"/>
        <color indexed="8"/>
        <rFont val="Calibri"/>
        <family val="2"/>
      </rPr>
      <t/>
    </r>
  </si>
  <si>
    <t xml:space="preserve">Description </t>
  </si>
  <si>
    <t>NA</t>
  </si>
  <si>
    <t>Oaklands Gauge 1</t>
  </si>
  <si>
    <t xml:space="preserve"> 18/11/2015</t>
  </si>
  <si>
    <t xml:space="preserve"> 19/02/2016</t>
  </si>
  <si>
    <t>Oaklands Gauge 2</t>
  </si>
  <si>
    <t>Limit</t>
  </si>
  <si>
    <t>Number of Samples</t>
  </si>
  <si>
    <t>Lowest Sample</t>
  </si>
  <si>
    <t>Mean of Sample</t>
  </si>
  <si>
    <t>Highest Sample</t>
  </si>
  <si>
    <t>Type of Discharge Point:</t>
  </si>
  <si>
    <t>Sampling Point Description:</t>
  </si>
  <si>
    <t>Monitoring Frequency Required:</t>
  </si>
  <si>
    <t xml:space="preserve">Annual Return </t>
  </si>
  <si>
    <t xml:space="preserve">1st Sept - 31st Aug </t>
  </si>
  <si>
    <t>Each overflow event</t>
  </si>
  <si>
    <t>Comments</t>
  </si>
  <si>
    <t>Monitoring of dust 
deposition</t>
  </si>
  <si>
    <t xml:space="preserve">No discharge occurred </t>
  </si>
  <si>
    <t>No of Samples required Annually:</t>
  </si>
  <si>
    <t>Dependent on discharges</t>
  </si>
  <si>
    <t>TSS (mg/L)</t>
  </si>
  <si>
    <t>Insoluble Solids (g/m2/month)</t>
  </si>
  <si>
    <t>Bottle broken during transit</t>
  </si>
  <si>
    <t>Oaklands D2 West Ring</t>
  </si>
  <si>
    <t>Oaklands D1 Gate</t>
  </si>
  <si>
    <t>30/01/2018</t>
  </si>
  <si>
    <t>https://apps.epa.nsw.gov.au/prpoeoapp/ViewPOEOLicence.aspx?DOCID=185568&amp;SYSUID=1&amp;LICID=11196</t>
  </si>
  <si>
    <t>Monthly</t>
  </si>
  <si>
    <t>4 Annual Average</t>
  </si>
  <si>
    <t>Dust Deposition Monitoring Point 2 located North East of Quarry as shown in Oaklands Site Plan Dated 12 Feb 20 (X-Ref DOC19/1078609-6)</t>
  </si>
  <si>
    <t>Dust Deposition Monitoring Point 3 located South West of Quarry as shown in Oaklands Site Plan Dated 12 Feb 20 (X-Ref DOC19/1078609-6)</t>
  </si>
  <si>
    <t>Water Monitoring Point 1 located at Sedimentation Dam South of Quarry, as shown in Oaklands Site Plan Dated 12 Feb 20 (X-Ref DOC19/1078609-6).</t>
  </si>
  <si>
    <t>Discharge from sedimentation dams</t>
  </si>
  <si>
    <t>D1 Gate (11196-2)</t>
  </si>
  <si>
    <t>D2 West Ring (11196-3)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</si>
</sst>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d/mm/yy;@"/>
    <numFmt numFmtId="166" formatCode="d/mm/yy"/>
  </numFmts>
  <fonts count="2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vertAlign val="superscript"/>
      <sz val="9"/>
      <color indexed="8"/>
      <name val="Calibri"/>
      <family val="2"/>
    </font>
    <font>
      <b/>
      <sz val="11"/>
      <name val="Calibri"/>
      <family val="2"/>
    </font>
    <font>
      <sz val="9"/>
      <name val="Calibri"/>
      <family val="2"/>
    </font>
    <font>
      <vertAlign val="superscript"/>
      <sz val="9"/>
      <name val="Calibri"/>
      <family val="2"/>
    </font>
    <font>
      <sz val="10"/>
      <name val="Tahoma"/>
      <family val="2"/>
    </font>
    <font>
      <sz val="10"/>
      <color indexed="8"/>
      <name val="Calibri"/>
      <family val="2"/>
    </font>
    <font>
      <sz val="10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</font>
    <font>
      <sz val="10"/>
      <color rgb="FF080000"/>
      <name val="Tahoma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008BBC"/>
      <name val="Calibri"/>
      <family val="2"/>
      <scheme val="minor"/>
    </font>
    <font>
      <sz val="10"/>
      <color rgb="FF08000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sz val="10"/>
      <color theme="1"/>
      <name val="Calibri"/>
      <family val="2"/>
    </font>
    <font>
      <b/>
      <sz val="11"/>
      <color theme="6" tint="-0.249977111117893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0"/>
      <color rgb="FF008BBC"/>
      <name val="Calibri"/>
      <family val="2"/>
      <scheme val="minor"/>
    </font>
    <font>
      <b/>
      <sz val="10"/>
      <color theme="4"/>
      <name val="Calibri"/>
      <family val="2"/>
      <scheme val="minor"/>
    </font>
    <font>
      <b/>
      <sz val="10"/>
      <color theme="6" tint="-0.249977111117893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23" fillId="0" borderId="0"/>
  </cellStyleXfs>
  <cellXfs count="374">
    <xf numFmtId="0" fontId="0" fillId="0" borderId="0" xfId="0"/>
    <xf numFmtId="0" fontId="2" fillId="0" borderId="0" xfId="0" applyFont="1"/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wrapText="1"/>
    </xf>
    <xf numFmtId="165" fontId="3" fillId="0" borderId="3" xfId="0" applyNumberFormat="1" applyFont="1" applyBorder="1" applyAlignment="1">
      <alignment horizontal="center"/>
    </xf>
    <xf numFmtId="165" fontId="3" fillId="0" borderId="4" xfId="0" applyNumberFormat="1" applyFont="1" applyBorder="1" applyAlignment="1">
      <alignment horizontal="center"/>
    </xf>
    <xf numFmtId="165" fontId="3" fillId="0" borderId="5" xfId="0" applyNumberFormat="1" applyFont="1" applyBorder="1" applyAlignment="1">
      <alignment horizontal="center"/>
    </xf>
    <xf numFmtId="0" fontId="3" fillId="0" borderId="6" xfId="0" applyFont="1" applyBorder="1" applyAlignment="1">
      <alignment wrapText="1"/>
    </xf>
    <xf numFmtId="0" fontId="12" fillId="2" borderId="0" xfId="1" applyFill="1" applyAlignment="1" applyProtection="1"/>
    <xf numFmtId="0" fontId="0" fillId="3" borderId="7" xfId="0" applyFill="1" applyBorder="1"/>
    <xf numFmtId="0" fontId="3" fillId="3" borderId="7" xfId="0" applyFont="1" applyFill="1" applyBorder="1" applyAlignment="1">
      <alignment wrapText="1"/>
    </xf>
    <xf numFmtId="165" fontId="3" fillId="4" borderId="3" xfId="0" applyNumberFormat="1" applyFont="1" applyFill="1" applyBorder="1" applyAlignment="1">
      <alignment horizontal="center"/>
    </xf>
    <xf numFmtId="0" fontId="3" fillId="5" borderId="2" xfId="0" applyFont="1" applyFill="1" applyBorder="1"/>
    <xf numFmtId="0" fontId="3" fillId="5" borderId="1" xfId="0" applyFont="1" applyFill="1" applyBorder="1" applyAlignment="1">
      <alignment wrapText="1"/>
    </xf>
    <xf numFmtId="0" fontId="3" fillId="5" borderId="1" xfId="0" applyFont="1" applyFill="1" applyBorder="1" applyAlignment="1">
      <alignment horizontal="center" wrapText="1"/>
    </xf>
    <xf numFmtId="0" fontId="3" fillId="4" borderId="8" xfId="0" applyFont="1" applyFill="1" applyBorder="1"/>
    <xf numFmtId="0" fontId="3" fillId="4" borderId="3" xfId="0" applyFont="1" applyFill="1" applyBorder="1" applyAlignment="1">
      <alignment wrapText="1"/>
    </xf>
    <xf numFmtId="17" fontId="3" fillId="0" borderId="6" xfId="0" applyNumberFormat="1" applyFont="1" applyBorder="1" applyAlignment="1">
      <alignment horizontal="left" wrapText="1"/>
    </xf>
    <xf numFmtId="17" fontId="3" fillId="0" borderId="2" xfId="0" applyNumberFormat="1" applyFont="1" applyBorder="1" applyAlignment="1">
      <alignment horizontal="left" wrapText="1"/>
    </xf>
    <xf numFmtId="17" fontId="3" fillId="0" borderId="2" xfId="0" applyNumberFormat="1" applyFont="1" applyBorder="1" applyAlignment="1">
      <alignment horizontal="left"/>
    </xf>
    <xf numFmtId="17" fontId="0" fillId="0" borderId="2" xfId="0" applyNumberFormat="1" applyBorder="1" applyAlignment="1">
      <alignment horizontal="left"/>
    </xf>
    <xf numFmtId="17" fontId="0" fillId="0" borderId="8" xfId="0" applyNumberFormat="1" applyBorder="1" applyAlignment="1">
      <alignment horizontal="left"/>
    </xf>
    <xf numFmtId="0" fontId="3" fillId="5" borderId="9" xfId="0" applyFont="1" applyFill="1" applyBorder="1" applyAlignment="1">
      <alignment horizont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vertical="center" wrapText="1"/>
    </xf>
    <xf numFmtId="0" fontId="3" fillId="0" borderId="11" xfId="0" applyFont="1" applyBorder="1" applyAlignment="1">
      <alignment horizontal="center" vertical="center" wrapText="1"/>
    </xf>
    <xf numFmtId="165" fontId="3" fillId="0" borderId="12" xfId="0" applyNumberFormat="1" applyFont="1" applyBorder="1" applyAlignment="1">
      <alignment horizontal="center" vertical="center"/>
    </xf>
    <xf numFmtId="0" fontId="14" fillId="0" borderId="2" xfId="0" applyFont="1" applyBorder="1" applyAlignment="1">
      <alignment vertical="center" wrapText="1"/>
    </xf>
    <xf numFmtId="165" fontId="3" fillId="0" borderId="13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165" fontId="3" fillId="0" borderId="1" xfId="0" applyNumberFormat="1" applyFont="1" applyBorder="1" applyAlignment="1">
      <alignment horizontal="center" vertical="center"/>
    </xf>
    <xf numFmtId="0" fontId="0" fillId="0" borderId="1" xfId="0" applyBorder="1"/>
    <xf numFmtId="0" fontId="15" fillId="0" borderId="1" xfId="0" applyNumberFormat="1" applyFont="1" applyFill="1" applyBorder="1" applyAlignment="1"/>
    <xf numFmtId="0" fontId="15" fillId="0" borderId="1" xfId="0" applyNumberFormat="1" applyFont="1" applyBorder="1" applyAlignment="1"/>
    <xf numFmtId="14" fontId="15" fillId="0" borderId="1" xfId="0" quotePrefix="1" applyNumberFormat="1" applyFont="1" applyBorder="1" applyAlignment="1"/>
    <xf numFmtId="0" fontId="0" fillId="0" borderId="14" xfId="0" applyBorder="1"/>
    <xf numFmtId="0" fontId="3" fillId="4" borderId="2" xfId="0" applyFont="1" applyFill="1" applyBorder="1" applyAlignment="1">
      <alignment vertical="center" wrapText="1"/>
    </xf>
    <xf numFmtId="0" fontId="0" fillId="0" borderId="7" xfId="0" applyBorder="1"/>
    <xf numFmtId="0" fontId="0" fillId="0" borderId="2" xfId="0" applyBorder="1"/>
    <xf numFmtId="165" fontId="3" fillId="0" borderId="14" xfId="0" applyNumberFormat="1" applyFont="1" applyBorder="1" applyAlignment="1">
      <alignment horizontal="center"/>
    </xf>
    <xf numFmtId="0" fontId="3" fillId="4" borderId="3" xfId="0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3" fillId="4" borderId="6" xfId="0" applyFont="1" applyFill="1" applyBorder="1" applyAlignment="1">
      <alignment vertical="center" wrapText="1"/>
    </xf>
    <xf numFmtId="165" fontId="3" fillId="5" borderId="13" xfId="0" applyNumberFormat="1" applyFont="1" applyFill="1" applyBorder="1" applyAlignment="1">
      <alignment horizontal="center"/>
    </xf>
    <xf numFmtId="0" fontId="3" fillId="5" borderId="3" xfId="0" applyFont="1" applyFill="1" applyBorder="1" applyAlignment="1">
      <alignment horizontal="center" wrapText="1"/>
    </xf>
    <xf numFmtId="165" fontId="3" fillId="0" borderId="14" xfId="0" applyNumberFormat="1" applyFont="1" applyBorder="1" applyAlignment="1">
      <alignment horizontal="center" vertical="center"/>
    </xf>
    <xf numFmtId="0" fontId="0" fillId="0" borderId="11" xfId="0" applyBorder="1"/>
    <xf numFmtId="0" fontId="15" fillId="0" borderId="11" xfId="0" applyNumberFormat="1" applyFont="1" applyBorder="1" applyAlignment="1"/>
    <xf numFmtId="14" fontId="15" fillId="0" borderId="11" xfId="0" quotePrefix="1" applyNumberFormat="1" applyFont="1" applyBorder="1" applyAlignment="1"/>
    <xf numFmtId="0" fontId="0" fillId="0" borderId="11" xfId="0" applyBorder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4" xfId="0" applyFont="1" applyBorder="1" applyAlignment="1">
      <alignment vertical="center" wrapText="1"/>
    </xf>
    <xf numFmtId="0" fontId="3" fillId="0" borderId="3" xfId="0" applyFont="1" applyBorder="1" applyAlignment="1">
      <alignment wrapText="1"/>
    </xf>
    <xf numFmtId="165" fontId="3" fillId="0" borderId="14" xfId="0" applyNumberFormat="1" applyFont="1" applyBorder="1" applyAlignment="1"/>
    <xf numFmtId="14" fontId="0" fillId="3" borderId="2" xfId="0" applyNumberFormat="1" applyFill="1" applyBorder="1" applyAlignment="1"/>
    <xf numFmtId="14" fontId="3" fillId="3" borderId="15" xfId="0" applyNumberFormat="1" applyFont="1" applyFill="1" applyBorder="1" applyAlignment="1">
      <alignment wrapText="1"/>
    </xf>
    <xf numFmtId="166" fontId="3" fillId="3" borderId="14" xfId="0" applyNumberFormat="1" applyFont="1" applyFill="1" applyBorder="1" applyAlignment="1"/>
    <xf numFmtId="14" fontId="0" fillId="3" borderId="1" xfId="0" applyNumberFormat="1" applyFill="1" applyBorder="1" applyAlignment="1"/>
    <xf numFmtId="10" fontId="0" fillId="3" borderId="2" xfId="0" applyNumberFormat="1" applyFill="1" applyBorder="1" applyAlignment="1"/>
    <xf numFmtId="10" fontId="0" fillId="3" borderId="1" xfId="0" applyNumberFormat="1" applyFill="1" applyBorder="1" applyAlignment="1"/>
    <xf numFmtId="10" fontId="0" fillId="3" borderId="15" xfId="0" applyNumberFormat="1" applyFill="1" applyBorder="1" applyAlignment="1"/>
    <xf numFmtId="165" fontId="3" fillId="4" borderId="4" xfId="0" applyNumberFormat="1" applyFont="1" applyFill="1" applyBorder="1" applyAlignment="1"/>
    <xf numFmtId="165" fontId="3" fillId="4" borderId="16" xfId="0" applyNumberFormat="1" applyFont="1" applyFill="1" applyBorder="1" applyAlignment="1">
      <alignment horizontal="center"/>
    </xf>
    <xf numFmtId="14" fontId="0" fillId="4" borderId="8" xfId="0" applyNumberFormat="1" applyFill="1" applyBorder="1" applyAlignment="1"/>
    <xf numFmtId="14" fontId="0" fillId="4" borderId="3" xfId="0" applyNumberFormat="1" applyFill="1" applyBorder="1" applyAlignment="1"/>
    <xf numFmtId="0" fontId="0" fillId="4" borderId="17" xfId="0" applyFill="1" applyBorder="1"/>
    <xf numFmtId="10" fontId="0" fillId="4" borderId="8" xfId="0" applyNumberFormat="1" applyFill="1" applyBorder="1" applyAlignment="1"/>
    <xf numFmtId="0" fontId="2" fillId="0" borderId="18" xfId="0" applyFont="1" applyBorder="1" applyAlignment="1">
      <alignment vertical="top"/>
    </xf>
    <xf numFmtId="0" fontId="2" fillId="0" borderId="19" xfId="0" applyFont="1" applyBorder="1" applyAlignment="1">
      <alignment vertical="top"/>
    </xf>
    <xf numFmtId="0" fontId="2" fillId="0" borderId="20" xfId="0" applyFont="1" applyBorder="1" applyAlignment="1">
      <alignment vertical="top" wrapText="1"/>
    </xf>
    <xf numFmtId="0" fontId="2" fillId="0" borderId="19" xfId="0" applyFont="1" applyBorder="1" applyAlignment="1">
      <alignment vertical="top" wrapText="1"/>
    </xf>
    <xf numFmtId="0" fontId="2" fillId="3" borderId="18" xfId="0" applyFont="1" applyFill="1" applyBorder="1" applyAlignment="1">
      <alignment vertical="top" wrapText="1"/>
    </xf>
    <xf numFmtId="0" fontId="2" fillId="3" borderId="19" xfId="0" applyFont="1" applyFill="1" applyBorder="1" applyAlignment="1">
      <alignment vertical="top" wrapText="1"/>
    </xf>
    <xf numFmtId="0" fontId="2" fillId="3" borderId="21" xfId="0" applyFont="1" applyFill="1" applyBorder="1" applyAlignment="1">
      <alignment vertical="top" wrapText="1"/>
    </xf>
    <xf numFmtId="14" fontId="0" fillId="4" borderId="17" xfId="0" applyNumberFormat="1" applyFill="1" applyBorder="1" applyAlignment="1"/>
    <xf numFmtId="14" fontId="0" fillId="3" borderId="7" xfId="0" applyNumberFormat="1" applyFill="1" applyBorder="1" applyAlignment="1"/>
    <xf numFmtId="0" fontId="2" fillId="0" borderId="22" xfId="0" applyFont="1" applyBorder="1" applyAlignment="1">
      <alignment vertical="center" wrapText="1"/>
    </xf>
    <xf numFmtId="0" fontId="2" fillId="0" borderId="23" xfId="0" applyFont="1" applyBorder="1" applyAlignment="1">
      <alignment vertical="center" wrapText="1"/>
    </xf>
    <xf numFmtId="0" fontId="3" fillId="5" borderId="3" xfId="0" applyFont="1" applyFill="1" applyBorder="1" applyAlignment="1">
      <alignment wrapText="1"/>
    </xf>
    <xf numFmtId="0" fontId="3" fillId="0" borderId="10" xfId="0" applyFont="1" applyBorder="1" applyAlignment="1">
      <alignment vertical="center" wrapText="1"/>
    </xf>
    <xf numFmtId="0" fontId="2" fillId="0" borderId="22" xfId="0" applyFont="1" applyBorder="1" applyAlignment="1">
      <alignment vertical="center"/>
    </xf>
    <xf numFmtId="0" fontId="2" fillId="0" borderId="24" xfId="0" applyFont="1" applyBorder="1" applyAlignment="1">
      <alignment vertical="center"/>
    </xf>
    <xf numFmtId="0" fontId="2" fillId="0" borderId="25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26" xfId="0" applyFont="1" applyBorder="1" applyAlignment="1">
      <alignment vertical="center"/>
    </xf>
    <xf numFmtId="0" fontId="2" fillId="0" borderId="27" xfId="0" applyFont="1" applyBorder="1" applyAlignment="1">
      <alignment vertical="center"/>
    </xf>
    <xf numFmtId="0" fontId="2" fillId="0" borderId="9" xfId="0" applyFont="1" applyBorder="1" applyAlignment="1">
      <alignment vertical="center" wrapText="1"/>
    </xf>
    <xf numFmtId="0" fontId="2" fillId="0" borderId="28" xfId="0" applyFont="1" applyBorder="1" applyAlignment="1">
      <alignment vertical="center" wrapText="1"/>
    </xf>
    <xf numFmtId="165" fontId="3" fillId="5" borderId="14" xfId="0" applyNumberFormat="1" applyFont="1" applyFill="1" applyBorder="1" applyAlignment="1"/>
    <xf numFmtId="165" fontId="3" fillId="0" borderId="10" xfId="0" applyNumberFormat="1" applyFont="1" applyBorder="1" applyAlignment="1">
      <alignment vertical="center"/>
    </xf>
    <xf numFmtId="165" fontId="3" fillId="0" borderId="14" xfId="0" applyNumberFormat="1" applyFont="1" applyBorder="1" applyAlignment="1">
      <alignment vertical="center"/>
    </xf>
    <xf numFmtId="165" fontId="3" fillId="0" borderId="29" xfId="0" applyNumberFormat="1" applyFont="1" applyBorder="1" applyAlignment="1">
      <alignment vertical="center"/>
    </xf>
    <xf numFmtId="165" fontId="3" fillId="0" borderId="30" xfId="0" applyNumberFormat="1" applyFont="1" applyBorder="1" applyAlignment="1">
      <alignment vertical="center"/>
    </xf>
    <xf numFmtId="0" fontId="0" fillId="0" borderId="1" xfId="0" applyBorder="1" applyAlignment="1"/>
    <xf numFmtId="0" fontId="0" fillId="0" borderId="11" xfId="0" applyBorder="1" applyAlignment="1"/>
    <xf numFmtId="0" fontId="2" fillId="3" borderId="31" xfId="0" applyFont="1" applyFill="1" applyBorder="1" applyAlignment="1">
      <alignment vertical="center" wrapText="1"/>
    </xf>
    <xf numFmtId="0" fontId="2" fillId="3" borderId="9" xfId="0" applyFont="1" applyFill="1" applyBorder="1" applyAlignment="1">
      <alignment vertical="center" wrapText="1"/>
    </xf>
    <xf numFmtId="0" fontId="2" fillId="3" borderId="32" xfId="0" applyFont="1" applyFill="1" applyBorder="1" applyAlignment="1">
      <alignment vertical="center" wrapText="1"/>
    </xf>
    <xf numFmtId="0" fontId="2" fillId="3" borderId="28" xfId="0" applyFont="1" applyFill="1" applyBorder="1" applyAlignment="1">
      <alignment vertical="center" wrapText="1"/>
    </xf>
    <xf numFmtId="14" fontId="0" fillId="5" borderId="2" xfId="0" applyNumberFormat="1" applyFill="1" applyBorder="1" applyAlignment="1"/>
    <xf numFmtId="14" fontId="3" fillId="3" borderId="15" xfId="0" applyNumberFormat="1" applyFont="1" applyFill="1" applyBorder="1" applyAlignment="1">
      <alignment vertical="center" wrapText="1"/>
    </xf>
    <xf numFmtId="14" fontId="3" fillId="3" borderId="33" xfId="0" applyNumberFormat="1" applyFont="1" applyFill="1" applyBorder="1" applyAlignment="1">
      <alignment vertical="center" wrapText="1"/>
    </xf>
    <xf numFmtId="14" fontId="0" fillId="3" borderId="2" xfId="0" applyNumberFormat="1" applyFill="1" applyBorder="1" applyAlignment="1">
      <alignment vertical="center"/>
    </xf>
    <xf numFmtId="14" fontId="0" fillId="3" borderId="6" xfId="0" applyNumberFormat="1" applyFill="1" applyBorder="1" applyAlignment="1">
      <alignment vertical="center"/>
    </xf>
    <xf numFmtId="14" fontId="0" fillId="5" borderId="1" xfId="0" applyNumberFormat="1" applyFill="1" applyBorder="1" applyAlignment="1"/>
    <xf numFmtId="166" fontId="3" fillId="3" borderId="14" xfId="0" applyNumberFormat="1" applyFont="1" applyFill="1" applyBorder="1" applyAlignment="1">
      <alignment vertical="center"/>
    </xf>
    <xf numFmtId="166" fontId="3" fillId="3" borderId="10" xfId="0" applyNumberFormat="1" applyFont="1" applyFill="1" applyBorder="1" applyAlignment="1">
      <alignment vertical="center"/>
    </xf>
    <xf numFmtId="14" fontId="0" fillId="3" borderId="1" xfId="0" applyNumberFormat="1" applyFill="1" applyBorder="1" applyAlignment="1">
      <alignment vertical="center"/>
    </xf>
    <xf numFmtId="14" fontId="0" fillId="3" borderId="11" xfId="0" applyNumberFormat="1" applyFill="1" applyBorder="1" applyAlignment="1">
      <alignment vertical="center"/>
    </xf>
    <xf numFmtId="10" fontId="0" fillId="5" borderId="31" xfId="0" applyNumberFormat="1" applyFill="1" applyBorder="1" applyAlignment="1"/>
    <xf numFmtId="10" fontId="0" fillId="3" borderId="2" xfId="0" applyNumberFormat="1" applyFill="1" applyBorder="1" applyAlignment="1">
      <alignment vertical="center"/>
    </xf>
    <xf numFmtId="10" fontId="0" fillId="3" borderId="33" xfId="0" applyNumberFormat="1" applyFill="1" applyBorder="1" applyAlignment="1">
      <alignment vertical="center"/>
    </xf>
    <xf numFmtId="0" fontId="0" fillId="0" borderId="2" xfId="0" applyBorder="1" applyAlignment="1">
      <alignment horizontal="center"/>
    </xf>
    <xf numFmtId="14" fontId="0" fillId="5" borderId="34" xfId="0" applyNumberFormat="1" applyFill="1" applyBorder="1" applyAlignment="1"/>
    <xf numFmtId="14" fontId="3" fillId="3" borderId="7" xfId="0" applyNumberFormat="1" applyFont="1" applyFill="1" applyBorder="1" applyAlignment="1">
      <alignment vertical="center" wrapText="1"/>
    </xf>
    <xf numFmtId="14" fontId="14" fillId="3" borderId="7" xfId="0" applyNumberFormat="1" applyFont="1" applyFill="1" applyBorder="1" applyAlignment="1">
      <alignment vertical="center"/>
    </xf>
    <xf numFmtId="0" fontId="0" fillId="0" borderId="7" xfId="0" applyBorder="1" applyAlignment="1">
      <alignment horizontal="center"/>
    </xf>
    <xf numFmtId="0" fontId="2" fillId="3" borderId="25" xfId="0" applyFont="1" applyFill="1" applyBorder="1" applyAlignment="1">
      <alignment vertical="center" wrapText="1"/>
    </xf>
    <xf numFmtId="0" fontId="2" fillId="3" borderId="35" xfId="0" applyFont="1" applyFill="1" applyBorder="1" applyAlignment="1">
      <alignment vertical="center" wrapText="1"/>
    </xf>
    <xf numFmtId="0" fontId="2" fillId="3" borderId="18" xfId="0" applyFont="1" applyFill="1" applyBorder="1" applyAlignment="1">
      <alignment vertical="center" wrapText="1"/>
    </xf>
    <xf numFmtId="0" fontId="2" fillId="3" borderId="21" xfId="0" applyFont="1" applyFill="1" applyBorder="1" applyAlignment="1">
      <alignment vertical="center" wrapText="1"/>
    </xf>
    <xf numFmtId="0" fontId="16" fillId="0" borderId="0" xfId="0" applyFont="1"/>
    <xf numFmtId="0" fontId="5" fillId="0" borderId="19" xfId="0" applyFont="1" applyBorder="1" applyAlignment="1">
      <alignment vertical="top" wrapText="1"/>
    </xf>
    <xf numFmtId="0" fontId="6" fillId="4" borderId="3" xfId="0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8" xfId="0" applyFont="1" applyBorder="1" applyAlignment="1">
      <alignment horizontal="center" wrapText="1"/>
    </xf>
    <xf numFmtId="17" fontId="16" fillId="0" borderId="8" xfId="0" applyNumberFormat="1" applyFont="1" applyBorder="1" applyAlignment="1">
      <alignment horizontal="left"/>
    </xf>
    <xf numFmtId="0" fontId="6" fillId="0" borderId="6" xfId="0" applyFont="1" applyBorder="1" applyAlignment="1">
      <alignment wrapText="1"/>
    </xf>
    <xf numFmtId="0" fontId="6" fillId="0" borderId="1" xfId="0" applyFont="1" applyBorder="1" applyAlignment="1">
      <alignment wrapText="1"/>
    </xf>
    <xf numFmtId="0" fontId="6" fillId="0" borderId="14" xfId="0" applyFont="1" applyBorder="1" applyAlignment="1">
      <alignment wrapText="1"/>
    </xf>
    <xf numFmtId="165" fontId="6" fillId="0" borderId="14" xfId="0" applyNumberFormat="1" applyFont="1" applyBorder="1" applyAlignment="1"/>
    <xf numFmtId="165" fontId="6" fillId="0" borderId="3" xfId="0" applyNumberFormat="1" applyFont="1" applyBorder="1" applyAlignment="1">
      <alignment horizontal="center"/>
    </xf>
    <xf numFmtId="165" fontId="6" fillId="0" borderId="4" xfId="0" applyNumberFormat="1" applyFont="1" applyBorder="1" applyAlignment="1">
      <alignment horizontal="center"/>
    </xf>
    <xf numFmtId="14" fontId="6" fillId="3" borderId="15" xfId="0" applyNumberFormat="1" applyFont="1" applyFill="1" applyBorder="1" applyAlignment="1">
      <alignment wrapText="1"/>
    </xf>
    <xf numFmtId="166" fontId="6" fillId="3" borderId="14" xfId="0" applyNumberFormat="1" applyFont="1" applyFill="1" applyBorder="1" applyAlignment="1"/>
    <xf numFmtId="0" fontId="6" fillId="3" borderId="7" xfId="0" applyFont="1" applyFill="1" applyBorder="1" applyAlignment="1">
      <alignment wrapText="1"/>
    </xf>
    <xf numFmtId="10" fontId="16" fillId="3" borderId="15" xfId="0" applyNumberFormat="1" applyFont="1" applyFill="1" applyBorder="1" applyAlignment="1"/>
    <xf numFmtId="14" fontId="16" fillId="3" borderId="7" xfId="0" applyNumberFormat="1" applyFont="1" applyFill="1" applyBorder="1" applyAlignment="1"/>
    <xf numFmtId="17" fontId="16" fillId="0" borderId="36" xfId="0" applyNumberFormat="1" applyFont="1" applyBorder="1" applyAlignment="1">
      <alignment horizontal="left"/>
    </xf>
    <xf numFmtId="0" fontId="6" fillId="0" borderId="32" xfId="0" applyFont="1" applyBorder="1" applyAlignment="1">
      <alignment wrapText="1"/>
    </xf>
    <xf numFmtId="0" fontId="6" fillId="0" borderId="28" xfId="0" applyFont="1" applyBorder="1" applyAlignment="1">
      <alignment wrapText="1"/>
    </xf>
    <xf numFmtId="0" fontId="6" fillId="0" borderId="37" xfId="0" applyFont="1" applyBorder="1" applyAlignment="1">
      <alignment wrapText="1"/>
    </xf>
    <xf numFmtId="165" fontId="6" fillId="0" borderId="37" xfId="0" applyNumberFormat="1" applyFont="1" applyBorder="1" applyAlignment="1"/>
    <xf numFmtId="165" fontId="6" fillId="0" borderId="38" xfId="0" applyNumberFormat="1" applyFont="1" applyBorder="1" applyAlignment="1">
      <alignment horizontal="center"/>
    </xf>
    <xf numFmtId="165" fontId="6" fillId="0" borderId="23" xfId="0" applyNumberFormat="1" applyFont="1" applyBorder="1" applyAlignment="1">
      <alignment horizontal="center"/>
    </xf>
    <xf numFmtId="14" fontId="6" fillId="3" borderId="39" xfId="0" applyNumberFormat="1" applyFont="1" applyFill="1" applyBorder="1" applyAlignment="1">
      <alignment wrapText="1"/>
    </xf>
    <xf numFmtId="166" fontId="6" fillId="3" borderId="37" xfId="0" applyNumberFormat="1" applyFont="1" applyFill="1" applyBorder="1" applyAlignment="1"/>
    <xf numFmtId="0" fontId="6" fillId="3" borderId="40" xfId="0" applyFont="1" applyFill="1" applyBorder="1" applyAlignment="1">
      <alignment wrapText="1"/>
    </xf>
    <xf numFmtId="10" fontId="16" fillId="3" borderId="39" xfId="0" applyNumberFormat="1" applyFont="1" applyFill="1" applyBorder="1" applyAlignment="1"/>
    <xf numFmtId="14" fontId="16" fillId="3" borderId="40" xfId="0" applyNumberFormat="1" applyFont="1" applyFill="1" applyBorder="1" applyAlignment="1"/>
    <xf numFmtId="0" fontId="6" fillId="0" borderId="2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8" fillId="0" borderId="1" xfId="0" applyNumberFormat="1" applyFont="1" applyBorder="1" applyAlignment="1"/>
    <xf numFmtId="0" fontId="16" fillId="0" borderId="1" xfId="0" applyFont="1" applyBorder="1"/>
    <xf numFmtId="0" fontId="16" fillId="0" borderId="1" xfId="0" applyFont="1" applyBorder="1" applyAlignment="1">
      <alignment horizontal="center"/>
    </xf>
    <xf numFmtId="14" fontId="8" fillId="0" borderId="1" xfId="0" quotePrefix="1" applyNumberFormat="1" applyFont="1" applyBorder="1" applyAlignment="1"/>
    <xf numFmtId="0" fontId="16" fillId="0" borderId="1" xfId="0" applyFont="1" applyBorder="1" applyAlignment="1"/>
    <xf numFmtId="0" fontId="16" fillId="0" borderId="14" xfId="0" applyFont="1" applyBorder="1"/>
    <xf numFmtId="0" fontId="16" fillId="0" borderId="2" xfId="0" applyFont="1" applyBorder="1"/>
    <xf numFmtId="0" fontId="16" fillId="0" borderId="7" xfId="0" applyFont="1" applyBorder="1"/>
    <xf numFmtId="0" fontId="6" fillId="4" borderId="2" xfId="0" applyFont="1" applyFill="1" applyBorder="1" applyAlignment="1">
      <alignment vertical="center" wrapText="1"/>
    </xf>
    <xf numFmtId="0" fontId="8" fillId="0" borderId="1" xfId="0" applyNumberFormat="1" applyFont="1" applyFill="1" applyBorder="1" applyAlignment="1"/>
    <xf numFmtId="14" fontId="8" fillId="0" borderId="1" xfId="0" applyNumberFormat="1" applyFont="1" applyFill="1" applyBorder="1" applyAlignment="1"/>
    <xf numFmtId="0" fontId="6" fillId="0" borderId="1" xfId="0" applyFont="1" applyFill="1" applyBorder="1" applyAlignment="1">
      <alignment horizontal="center" vertical="center" wrapText="1"/>
    </xf>
    <xf numFmtId="0" fontId="6" fillId="0" borderId="32" xfId="0" applyFont="1" applyBorder="1" applyAlignment="1">
      <alignment vertical="center" wrapText="1"/>
    </xf>
    <xf numFmtId="0" fontId="6" fillId="0" borderId="28" xfId="0" applyFont="1" applyBorder="1" applyAlignment="1">
      <alignment vertical="center" wrapText="1"/>
    </xf>
    <xf numFmtId="0" fontId="6" fillId="0" borderId="28" xfId="0" applyFont="1" applyBorder="1" applyAlignment="1">
      <alignment horizontal="center" vertical="center" wrapText="1"/>
    </xf>
    <xf numFmtId="0" fontId="8" fillId="0" borderId="28" xfId="0" applyNumberFormat="1" applyFont="1" applyFill="1" applyBorder="1" applyAlignment="1"/>
    <xf numFmtId="0" fontId="16" fillId="0" borderId="28" xfId="0" applyFont="1" applyBorder="1"/>
    <xf numFmtId="0" fontId="6" fillId="0" borderId="28" xfId="0" applyFont="1" applyFill="1" applyBorder="1" applyAlignment="1">
      <alignment horizontal="center" vertical="center" wrapText="1"/>
    </xf>
    <xf numFmtId="0" fontId="16" fillId="0" borderId="28" xfId="0" applyFont="1" applyBorder="1" applyAlignment="1">
      <alignment horizontal="center"/>
    </xf>
    <xf numFmtId="14" fontId="8" fillId="0" borderId="28" xfId="0" quotePrefix="1" applyNumberFormat="1" applyFont="1" applyBorder="1" applyAlignment="1"/>
    <xf numFmtId="0" fontId="16" fillId="0" borderId="37" xfId="0" applyFont="1" applyBorder="1"/>
    <xf numFmtId="0" fontId="16" fillId="0" borderId="32" xfId="0" applyFont="1" applyBorder="1"/>
    <xf numFmtId="0" fontId="16" fillId="0" borderId="40" xfId="0" applyFont="1" applyBorder="1"/>
    <xf numFmtId="0" fontId="2" fillId="0" borderId="41" xfId="0" applyFont="1" applyBorder="1" applyAlignment="1">
      <alignment vertical="center" wrapText="1"/>
    </xf>
    <xf numFmtId="0" fontId="2" fillId="0" borderId="37" xfId="0" applyFont="1" applyBorder="1" applyAlignment="1">
      <alignment vertical="center" wrapText="1"/>
    </xf>
    <xf numFmtId="165" fontId="3" fillId="5" borderId="4" xfId="0" applyNumberFormat="1" applyFont="1" applyFill="1" applyBorder="1" applyAlignment="1">
      <alignment horizontal="center"/>
    </xf>
    <xf numFmtId="165" fontId="3" fillId="0" borderId="4" xfId="0" applyNumberFormat="1" applyFont="1" applyBorder="1" applyAlignment="1">
      <alignment horizontal="center" vertical="center"/>
    </xf>
    <xf numFmtId="165" fontId="3" fillId="0" borderId="10" xfId="0" applyNumberFormat="1" applyFont="1" applyBorder="1" applyAlignment="1">
      <alignment horizontal="center" vertical="center"/>
    </xf>
    <xf numFmtId="0" fontId="0" fillId="0" borderId="10" xfId="0" applyBorder="1"/>
    <xf numFmtId="0" fontId="0" fillId="5" borderId="7" xfId="0" applyFill="1" applyBorder="1"/>
    <xf numFmtId="0" fontId="3" fillId="3" borderId="7" xfId="0" applyFont="1" applyFill="1" applyBorder="1" applyAlignment="1">
      <alignment vertical="center" wrapText="1"/>
    </xf>
    <xf numFmtId="0" fontId="3" fillId="3" borderId="42" xfId="0" applyFont="1" applyFill="1" applyBorder="1" applyAlignment="1">
      <alignment vertical="center" wrapText="1"/>
    </xf>
    <xf numFmtId="0" fontId="0" fillId="3" borderId="7" xfId="0" applyFill="1" applyBorder="1" applyAlignment="1">
      <alignment vertical="center"/>
    </xf>
    <xf numFmtId="0" fontId="3" fillId="0" borderId="10" xfId="0" applyFont="1" applyFill="1" applyBorder="1" applyAlignment="1">
      <alignment vertical="center" wrapText="1"/>
    </xf>
    <xf numFmtId="0" fontId="3" fillId="0" borderId="11" xfId="0" applyFont="1" applyFill="1" applyBorder="1" applyAlignment="1">
      <alignment horizontal="center" vertical="center" wrapText="1"/>
    </xf>
    <xf numFmtId="165" fontId="3" fillId="0" borderId="10" xfId="0" applyNumberFormat="1" applyFont="1" applyFill="1" applyBorder="1" applyAlignment="1">
      <alignment vertical="center"/>
    </xf>
    <xf numFmtId="14" fontId="14" fillId="0" borderId="33" xfId="0" applyNumberFormat="1" applyFont="1" applyFill="1" applyBorder="1" applyAlignment="1">
      <alignment vertical="center"/>
    </xf>
    <xf numFmtId="14" fontId="14" fillId="0" borderId="10" xfId="0" applyNumberFormat="1" applyFont="1" applyFill="1" applyBorder="1" applyAlignment="1">
      <alignment vertical="center"/>
    </xf>
    <xf numFmtId="10" fontId="14" fillId="0" borderId="33" xfId="0" applyNumberFormat="1" applyFont="1" applyFill="1" applyBorder="1" applyAlignment="1">
      <alignment vertical="center"/>
    </xf>
    <xf numFmtId="14" fontId="14" fillId="0" borderId="42" xfId="0" applyNumberFormat="1" applyFont="1" applyFill="1" applyBorder="1" applyAlignment="1">
      <alignment vertical="center"/>
    </xf>
    <xf numFmtId="165" fontId="3" fillId="0" borderId="4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14" fontId="14" fillId="0" borderId="2" xfId="0" applyNumberFormat="1" applyFont="1" applyFill="1" applyBorder="1" applyAlignment="1">
      <alignment vertical="center"/>
    </xf>
    <xf numFmtId="14" fontId="14" fillId="0" borderId="1" xfId="0" applyNumberFormat="1" applyFont="1" applyFill="1" applyBorder="1" applyAlignment="1">
      <alignment vertical="center"/>
    </xf>
    <xf numFmtId="0" fontId="14" fillId="0" borderId="7" xfId="0" applyFont="1" applyFill="1" applyBorder="1" applyAlignment="1">
      <alignment vertical="center"/>
    </xf>
    <xf numFmtId="10" fontId="14" fillId="0" borderId="2" xfId="0" applyNumberFormat="1" applyFont="1" applyFill="1" applyBorder="1" applyAlignment="1">
      <alignment vertical="center"/>
    </xf>
    <xf numFmtId="0" fontId="0" fillId="0" borderId="7" xfId="0" applyFill="1" applyBorder="1" applyAlignment="1">
      <alignment horizontal="center" vertical="center"/>
    </xf>
    <xf numFmtId="0" fontId="14" fillId="0" borderId="8" xfId="0" applyFont="1" applyFill="1" applyBorder="1" applyAlignment="1">
      <alignment vertical="center"/>
    </xf>
    <xf numFmtId="0" fontId="3" fillId="0" borderId="4" xfId="0" applyFont="1" applyFill="1" applyBorder="1" applyAlignment="1">
      <alignment vertical="center" wrapText="1"/>
    </xf>
    <xf numFmtId="0" fontId="3" fillId="0" borderId="13" xfId="0" applyFont="1" applyFill="1" applyBorder="1" applyAlignment="1">
      <alignment vertical="center" wrapText="1"/>
    </xf>
    <xf numFmtId="0" fontId="3" fillId="0" borderId="43" xfId="0" applyFont="1" applyFill="1" applyBorder="1" applyAlignment="1">
      <alignment vertical="center" wrapText="1"/>
    </xf>
    <xf numFmtId="14" fontId="3" fillId="0" borderId="15" xfId="0" applyNumberFormat="1" applyFont="1" applyFill="1" applyBorder="1" applyAlignment="1">
      <alignment horizontal="center" vertical="center" wrapText="1"/>
    </xf>
    <xf numFmtId="166" fontId="3" fillId="0" borderId="14" xfId="0" applyNumberFormat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vertical="center" wrapText="1"/>
    </xf>
    <xf numFmtId="10" fontId="14" fillId="0" borderId="2" xfId="0" applyNumberFormat="1" applyFont="1" applyFill="1" applyBorder="1" applyAlignment="1">
      <alignment horizontal="center" vertical="center"/>
    </xf>
    <xf numFmtId="14" fontId="3" fillId="0" borderId="7" xfId="0" applyNumberFormat="1" applyFont="1" applyFill="1" applyBorder="1" applyAlignment="1">
      <alignment horizontal="center" vertical="center" wrapText="1"/>
    </xf>
    <xf numFmtId="165" fontId="3" fillId="0" borderId="14" xfId="0" applyNumberFormat="1" applyFont="1" applyFill="1" applyBorder="1" applyAlignment="1">
      <alignment horizontal="right" vertical="center"/>
    </xf>
    <xf numFmtId="165" fontId="3" fillId="0" borderId="14" xfId="0" applyNumberFormat="1" applyFont="1" applyBorder="1" applyAlignment="1">
      <alignment horizontal="right" vertical="center"/>
    </xf>
    <xf numFmtId="0" fontId="6" fillId="0" borderId="44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165" fontId="3" fillId="0" borderId="12" xfId="0" applyNumberFormat="1" applyFont="1" applyFill="1" applyBorder="1" applyAlignment="1">
      <alignment horizontal="center" vertical="center"/>
    </xf>
    <xf numFmtId="165" fontId="3" fillId="0" borderId="10" xfId="0" applyNumberFormat="1" applyFont="1" applyFill="1" applyBorder="1" applyAlignment="1">
      <alignment horizontal="center" vertical="center"/>
    </xf>
    <xf numFmtId="0" fontId="14" fillId="0" borderId="42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vertical="center" wrapText="1"/>
    </xf>
    <xf numFmtId="0" fontId="3" fillId="0" borderId="11" xfId="0" applyFont="1" applyFill="1" applyBorder="1" applyAlignment="1">
      <alignment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vertical="center" wrapText="1"/>
    </xf>
    <xf numFmtId="0" fontId="0" fillId="0" borderId="40" xfId="0" applyBorder="1"/>
    <xf numFmtId="0" fontId="0" fillId="0" borderId="17" xfId="0" applyBorder="1"/>
    <xf numFmtId="0" fontId="6" fillId="0" borderId="19" xfId="0" applyFont="1" applyBorder="1" applyAlignment="1">
      <alignment horizontal="center" wrapText="1"/>
    </xf>
    <xf numFmtId="14" fontId="15" fillId="0" borderId="1" xfId="0" applyNumberFormat="1" applyFont="1" applyBorder="1" applyAlignment="1"/>
    <xf numFmtId="0" fontId="9" fillId="0" borderId="1" xfId="0" applyFont="1" applyBorder="1" applyAlignment="1">
      <alignment horizontal="center" vertical="center" wrapText="1"/>
    </xf>
    <xf numFmtId="165" fontId="9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32" xfId="0" applyFont="1" applyBorder="1" applyAlignment="1">
      <alignment horizontal="center" vertical="center"/>
    </xf>
    <xf numFmtId="0" fontId="19" fillId="0" borderId="28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165" fontId="9" fillId="0" borderId="9" xfId="0" applyNumberFormat="1" applyFont="1" applyBorder="1" applyAlignment="1">
      <alignment horizontal="center" vertical="center"/>
    </xf>
    <xf numFmtId="0" fontId="13" fillId="0" borderId="0" xfId="0" applyFont="1" applyAlignment="1">
      <alignment wrapText="1"/>
    </xf>
    <xf numFmtId="0" fontId="13" fillId="0" borderId="0" xfId="0" applyFont="1" applyAlignment="1"/>
    <xf numFmtId="0" fontId="13" fillId="0" borderId="18" xfId="0" applyFont="1" applyBorder="1"/>
    <xf numFmtId="0" fontId="0" fillId="0" borderId="19" xfId="0" applyBorder="1"/>
    <xf numFmtId="0" fontId="0" fillId="0" borderId="21" xfId="0" applyBorder="1" applyAlignment="1">
      <alignment wrapText="1"/>
    </xf>
    <xf numFmtId="0" fontId="0" fillId="0" borderId="34" xfId="0" applyBorder="1"/>
    <xf numFmtId="0" fontId="11" fillId="2" borderId="0" xfId="1" applyFont="1" applyFill="1" applyAlignment="1" applyProtection="1"/>
    <xf numFmtId="0" fontId="0" fillId="0" borderId="0" xfId="0" applyAlignment="1"/>
    <xf numFmtId="0" fontId="0" fillId="0" borderId="45" xfId="0" applyFill="1" applyBorder="1"/>
    <xf numFmtId="0" fontId="20" fillId="0" borderId="46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39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165" fontId="9" fillId="0" borderId="1" xfId="0" applyNumberFormat="1" applyFont="1" applyFill="1" applyBorder="1" applyAlignment="1">
      <alignment horizontal="center" vertical="center"/>
    </xf>
    <xf numFmtId="0" fontId="17" fillId="0" borderId="31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165" fontId="9" fillId="0" borderId="13" xfId="0" applyNumberFormat="1" applyFont="1" applyBorder="1" applyAlignment="1">
      <alignment horizontal="center" vertical="center"/>
    </xf>
    <xf numFmtId="0" fontId="1" fillId="0" borderId="47" xfId="0" applyFont="1" applyFill="1" applyBorder="1" applyAlignment="1">
      <alignment vertical="top" wrapText="1"/>
    </xf>
    <xf numFmtId="0" fontId="1" fillId="0" borderId="35" xfId="0" applyFont="1" applyFill="1" applyBorder="1" applyAlignment="1">
      <alignment vertical="top" wrapText="1"/>
    </xf>
    <xf numFmtId="0" fontId="0" fillId="0" borderId="0" xfId="0" applyFill="1"/>
    <xf numFmtId="0" fontId="11" fillId="0" borderId="0" xfId="1" applyFont="1" applyFill="1" applyAlignment="1" applyProtection="1"/>
    <xf numFmtId="0" fontId="13" fillId="0" borderId="0" xfId="0" applyFont="1"/>
    <xf numFmtId="0" fontId="0" fillId="0" borderId="0" xfId="0" applyFont="1"/>
    <xf numFmtId="0" fontId="9" fillId="0" borderId="47" xfId="0" applyFont="1" applyFill="1" applyBorder="1" applyAlignment="1">
      <alignment wrapText="1"/>
    </xf>
    <xf numFmtId="17" fontId="0" fillId="0" borderId="1" xfId="0" applyNumberFormat="1" applyFont="1" applyBorder="1" applyAlignment="1">
      <alignment horizontal="left"/>
    </xf>
    <xf numFmtId="0" fontId="0" fillId="0" borderId="0" xfId="0"/>
    <xf numFmtId="0" fontId="19" fillId="0" borderId="11" xfId="0" applyFont="1" applyBorder="1" applyAlignment="1">
      <alignment horizontal="center" vertical="center"/>
    </xf>
    <xf numFmtId="0" fontId="0" fillId="0" borderId="42" xfId="0" applyBorder="1"/>
    <xf numFmtId="0" fontId="21" fillId="0" borderId="1" xfId="0" applyNumberFormat="1" applyFont="1" applyBorder="1" applyAlignment="1">
      <alignment horizontal="center"/>
    </xf>
    <xf numFmtId="14" fontId="21" fillId="0" borderId="1" xfId="0" quotePrefix="1" applyNumberFormat="1" applyFont="1" applyBorder="1" applyAlignment="1">
      <alignment horizontal="center"/>
    </xf>
    <xf numFmtId="0" fontId="21" fillId="0" borderId="9" xfId="0" applyNumberFormat="1" applyFont="1" applyBorder="1" applyAlignment="1">
      <alignment horizontal="center"/>
    </xf>
    <xf numFmtId="14" fontId="21" fillId="0" borderId="9" xfId="0" quotePrefix="1" applyNumberFormat="1" applyFont="1" applyBorder="1" applyAlignment="1">
      <alignment horizontal="center"/>
    </xf>
    <xf numFmtId="165" fontId="9" fillId="0" borderId="11" xfId="0" applyNumberFormat="1" applyFont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21" fillId="0" borderId="11" xfId="0" applyNumberFormat="1" applyFont="1" applyBorder="1" applyAlignment="1">
      <alignment horizontal="center"/>
    </xf>
    <xf numFmtId="14" fontId="21" fillId="0" borderId="11" xfId="0" quotePrefix="1" applyNumberFormat="1" applyFont="1" applyBorder="1" applyAlignment="1">
      <alignment horizontal="center"/>
    </xf>
    <xf numFmtId="165" fontId="9" fillId="0" borderId="11" xfId="0" applyNumberFormat="1" applyFont="1" applyFill="1" applyBorder="1" applyAlignment="1">
      <alignment horizontal="center" vertical="center"/>
    </xf>
    <xf numFmtId="0" fontId="20" fillId="0" borderId="31" xfId="0" applyFont="1" applyBorder="1" applyAlignment="1">
      <alignment horizontal="center" vertical="center"/>
    </xf>
    <xf numFmtId="164" fontId="19" fillId="0" borderId="1" xfId="0" applyNumberFormat="1" applyFont="1" applyBorder="1" applyAlignment="1">
      <alignment horizontal="center" vertical="center"/>
    </xf>
    <xf numFmtId="165" fontId="9" fillId="0" borderId="12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21" fillId="0" borderId="13" xfId="0" applyNumberFormat="1" applyFont="1" applyBorder="1" applyAlignment="1">
      <alignment horizontal="center"/>
    </xf>
    <xf numFmtId="0" fontId="21" fillId="0" borderId="12" xfId="0" applyNumberFormat="1" applyFont="1" applyBorder="1" applyAlignment="1">
      <alignment horizontal="center"/>
    </xf>
    <xf numFmtId="0" fontId="19" fillId="0" borderId="43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9" fillId="0" borderId="48" xfId="0" applyFont="1" applyBorder="1" applyAlignment="1">
      <alignment horizontal="center" vertical="center"/>
    </xf>
    <xf numFmtId="0" fontId="0" fillId="0" borderId="13" xfId="0" applyFont="1" applyBorder="1" applyAlignment="1">
      <alignment horizontal="left"/>
    </xf>
    <xf numFmtId="0" fontId="17" fillId="0" borderId="32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 wrapText="1"/>
    </xf>
    <xf numFmtId="165" fontId="9" fillId="0" borderId="28" xfId="0" applyNumberFormat="1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21" fillId="0" borderId="28" xfId="0" applyNumberFormat="1" applyFont="1" applyBorder="1" applyAlignment="1">
      <alignment horizontal="center"/>
    </xf>
    <xf numFmtId="14" fontId="21" fillId="0" borderId="28" xfId="0" quotePrefix="1" applyNumberFormat="1" applyFont="1" applyBorder="1" applyAlignment="1">
      <alignment horizontal="center"/>
    </xf>
    <xf numFmtId="165" fontId="9" fillId="0" borderId="28" xfId="0" applyNumberFormat="1" applyFont="1" applyFill="1" applyBorder="1" applyAlignment="1">
      <alignment horizontal="center" vertical="center"/>
    </xf>
    <xf numFmtId="14" fontId="17" fillId="0" borderId="1" xfId="0" applyNumberFormat="1" applyFont="1" applyBorder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14" fontId="16" fillId="0" borderId="1" xfId="0" applyNumberFormat="1" applyFont="1" applyBorder="1" applyAlignment="1">
      <alignment horizontal="center" vertical="center"/>
    </xf>
    <xf numFmtId="14" fontId="16" fillId="0" borderId="28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7" fillId="0" borderId="8" xfId="0" applyFont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 wrapText="1"/>
    </xf>
    <xf numFmtId="165" fontId="9" fillId="0" borderId="3" xfId="0" applyNumberFormat="1" applyFont="1" applyBorder="1" applyAlignment="1">
      <alignment horizontal="center" vertical="center"/>
    </xf>
    <xf numFmtId="0" fontId="1" fillId="0" borderId="31" xfId="0" applyFont="1" applyBorder="1"/>
    <xf numFmtId="0" fontId="0" fillId="0" borderId="9" xfId="0" applyFont="1" applyBorder="1" applyAlignment="1">
      <alignment horizontal="center"/>
    </xf>
    <xf numFmtId="0" fontId="0" fillId="0" borderId="9" xfId="0" applyFont="1" applyBorder="1"/>
    <xf numFmtId="0" fontId="0" fillId="0" borderId="34" xfId="0" applyFont="1" applyBorder="1" applyAlignment="1">
      <alignment wrapText="1"/>
    </xf>
    <xf numFmtId="0" fontId="0" fillId="0" borderId="32" xfId="0" applyFont="1" applyFill="1" applyBorder="1" applyAlignment="1">
      <alignment horizontal="center" vertical="center"/>
    </xf>
    <xf numFmtId="0" fontId="9" fillId="0" borderId="28" xfId="0" applyFont="1" applyFill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40" xfId="0" applyFont="1" applyFill="1" applyBorder="1" applyAlignment="1">
      <alignment vertical="top" wrapText="1"/>
    </xf>
    <xf numFmtId="0" fontId="17" fillId="0" borderId="12" xfId="0" applyFont="1" applyBorder="1" applyAlignment="1">
      <alignment horizontal="center" vertical="center"/>
    </xf>
    <xf numFmtId="0" fontId="21" fillId="0" borderId="44" xfId="0" applyNumberFormat="1" applyFont="1" applyBorder="1" applyAlignment="1">
      <alignment horizontal="center"/>
    </xf>
    <xf numFmtId="14" fontId="21" fillId="0" borderId="44" xfId="0" quotePrefix="1" applyNumberFormat="1" applyFont="1" applyBorder="1" applyAlignment="1">
      <alignment horizontal="center"/>
    </xf>
    <xf numFmtId="165" fontId="9" fillId="0" borderId="44" xfId="0" applyNumberFormat="1" applyFont="1" applyFill="1" applyBorder="1" applyAlignment="1">
      <alignment horizontal="center" vertical="center"/>
    </xf>
    <xf numFmtId="0" fontId="0" fillId="0" borderId="49" xfId="0" applyBorder="1"/>
    <xf numFmtId="165" fontId="9" fillId="0" borderId="9" xfId="0" applyNumberFormat="1" applyFont="1" applyFill="1" applyBorder="1" applyAlignment="1">
      <alignment horizontal="center" vertical="center"/>
    </xf>
    <xf numFmtId="0" fontId="17" fillId="0" borderId="0" xfId="0" applyFont="1"/>
    <xf numFmtId="0" fontId="17" fillId="0" borderId="9" xfId="0" applyFont="1" applyBorder="1"/>
    <xf numFmtId="0" fontId="22" fillId="0" borderId="9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14" fontId="18" fillId="0" borderId="28" xfId="0" applyNumberFormat="1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14" fontId="18" fillId="0" borderId="11" xfId="0" applyNumberFormat="1" applyFont="1" applyBorder="1" applyAlignment="1">
      <alignment horizontal="center" vertical="center"/>
    </xf>
    <xf numFmtId="14" fontId="18" fillId="0" borderId="9" xfId="0" applyNumberFormat="1" applyFont="1" applyBorder="1" applyAlignment="1">
      <alignment horizontal="center" vertical="center"/>
    </xf>
    <xf numFmtId="14" fontId="18" fillId="0" borderId="44" xfId="0" applyNumberFormat="1" applyFont="1" applyBorder="1" applyAlignment="1">
      <alignment horizontal="center" vertical="center"/>
    </xf>
    <xf numFmtId="0" fontId="12" fillId="0" borderId="0" xfId="1" applyAlignment="1" applyProtection="1"/>
    <xf numFmtId="0" fontId="18" fillId="0" borderId="1" xfId="0" applyNumberFormat="1" applyFont="1" applyFill="1" applyBorder="1" applyAlignment="1">
      <alignment horizontal="center"/>
    </xf>
    <xf numFmtId="0" fontId="13" fillId="0" borderId="9" xfId="0" applyFont="1" applyBorder="1" applyAlignment="1">
      <alignment horizontal="center"/>
    </xf>
    <xf numFmtId="164" fontId="24" fillId="0" borderId="1" xfId="0" applyNumberFormat="1" applyFont="1" applyBorder="1" applyAlignment="1">
      <alignment horizontal="center" vertical="center"/>
    </xf>
    <xf numFmtId="0" fontId="25" fillId="0" borderId="34" xfId="0" applyFont="1" applyBorder="1"/>
    <xf numFmtId="0" fontId="25" fillId="0" borderId="7" xfId="0" applyFont="1" applyBorder="1"/>
    <xf numFmtId="0" fontId="25" fillId="0" borderId="40" xfId="0" applyFont="1" applyBorder="1"/>
    <xf numFmtId="0" fontId="18" fillId="0" borderId="11" xfId="0" applyNumberFormat="1" applyFont="1" applyFill="1" applyBorder="1" applyAlignment="1">
      <alignment horizontal="center"/>
    </xf>
    <xf numFmtId="49" fontId="21" fillId="0" borderId="0" xfId="0" applyNumberFormat="1" applyFont="1" applyAlignment="1">
      <alignment horizontal="center"/>
    </xf>
    <xf numFmtId="49" fontId="21" fillId="0" borderId="25" xfId="0" applyNumberFormat="1" applyFont="1" applyBorder="1" applyAlignment="1">
      <alignment horizontal="center"/>
    </xf>
    <xf numFmtId="49" fontId="21" fillId="0" borderId="13" xfId="0" applyNumberFormat="1" applyFont="1" applyBorder="1" applyAlignment="1">
      <alignment horizontal="center"/>
    </xf>
    <xf numFmtId="49" fontId="21" fillId="0" borderId="43" xfId="0" applyNumberFormat="1" applyFont="1" applyBorder="1" applyAlignment="1">
      <alignment horizontal="center"/>
    </xf>
    <xf numFmtId="0" fontId="17" fillId="0" borderId="7" xfId="0" applyFont="1" applyBorder="1"/>
    <xf numFmtId="0" fontId="26" fillId="0" borderId="31" xfId="0" applyFont="1" applyBorder="1" applyAlignment="1">
      <alignment horizontal="center" vertical="center"/>
    </xf>
    <xf numFmtId="0" fontId="27" fillId="0" borderId="34" xfId="0" applyFont="1" applyBorder="1"/>
    <xf numFmtId="0" fontId="26" fillId="0" borderId="2" xfId="0" applyFont="1" applyBorder="1" applyAlignment="1">
      <alignment horizontal="center" vertical="center"/>
    </xf>
    <xf numFmtId="0" fontId="27" fillId="0" borderId="7" xfId="0" applyFont="1" applyBorder="1"/>
    <xf numFmtId="164" fontId="28" fillId="0" borderId="1" xfId="0" applyNumberFormat="1" applyFont="1" applyBorder="1" applyAlignment="1">
      <alignment horizontal="center" vertical="center"/>
    </xf>
    <xf numFmtId="164" fontId="22" fillId="0" borderId="1" xfId="0" applyNumberFormat="1" applyFont="1" applyBorder="1" applyAlignment="1">
      <alignment horizontal="center" vertical="center"/>
    </xf>
    <xf numFmtId="0" fontId="26" fillId="0" borderId="32" xfId="0" applyFont="1" applyBorder="1" applyAlignment="1">
      <alignment horizontal="center" vertical="center"/>
    </xf>
    <xf numFmtId="0" fontId="27" fillId="0" borderId="40" xfId="0" applyFont="1" applyBorder="1"/>
    <xf numFmtId="0" fontId="2" fillId="3" borderId="34" xfId="0" applyFont="1" applyFill="1" applyBorder="1" applyAlignment="1">
      <alignment horizontal="center" vertical="center" wrapText="1"/>
    </xf>
    <xf numFmtId="0" fontId="2" fillId="3" borderId="4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 wrapText="1"/>
    </xf>
    <xf numFmtId="0" fontId="2" fillId="0" borderId="38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45" xfId="0" applyFont="1" applyBorder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165" fontId="3" fillId="0" borderId="12" xfId="0" applyNumberFormat="1" applyFont="1" applyFill="1" applyBorder="1" applyAlignment="1">
      <alignment horizontal="center" vertical="center"/>
    </xf>
    <xf numFmtId="165" fontId="3" fillId="0" borderId="43" xfId="0" applyNumberFormat="1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11" fillId="0" borderId="0" xfId="1" applyFont="1" applyFill="1" applyAlignment="1" applyProtection="1">
      <alignment horizontal="left" wrapText="1"/>
    </xf>
    <xf numFmtId="17" fontId="0" fillId="0" borderId="1" xfId="0" applyNumberFormat="1" applyBorder="1" applyAlignment="1">
      <alignment horizontal="left"/>
    </xf>
  </cellXfs>
  <cellStyles count="3">
    <cellStyle name="Hyperlink" xfId="1" builtinId="8"/>
    <cellStyle name="Normal" xfId="0" builtinId="0"/>
    <cellStyle name="Normal 2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8</xdr:col>
      <xdr:colOff>545632</xdr:colOff>
      <xdr:row>60</xdr:row>
      <xdr:rowOff>132347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523DAA8-32FF-4F48-B09F-46C2E3012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2368"/>
          <a:ext cx="7112869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apps.epa.nsw.gov.au/prpoeoapp/ViewPOEOLicence.aspx?DOCID=185568&amp;SYSUID=1&amp;LICID=11196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pa.nsw.gov.au/prpoeoapp/ViewPOEOLicence.aspx?DOCID=50090&amp;SYSUID=1&amp;LICID=11196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apps.epa.nsw.gov.au/prpoeoapp/ViewPOEOLicence.aspx?DOCID=185568&amp;SYSUID=1&amp;LICID=11196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pps.epa.nsw.gov.au/prpoeoapp/ViewPOEOLicence.aspx?DOCID=185568&amp;SYSUID=1&amp;LICID=11196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apps.epa.nsw.gov.au/prpoeoapp/ViewPOEOLicence.aspx?DOCID=185568&amp;SYSUID=1&amp;LICID=1119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33"/>
  <sheetViews>
    <sheetView zoomScale="80" zoomScaleNormal="80" workbookViewId="0">
      <pane ySplit="7" topLeftCell="A19" activePane="bottomLeft" state="frozen"/>
      <selection pane="bottomLeft" activeCell="G20" sqref="G20"/>
    </sheetView>
  </sheetViews>
  <sheetFormatPr defaultRowHeight="14.5" x14ac:dyDescent="0.35"/>
  <cols>
    <col min="1" max="2" width="19.453125" customWidth="1"/>
    <col min="3" max="3" width="16.81640625" customWidth="1"/>
    <col min="5" max="5" width="10" customWidth="1"/>
    <col min="7" max="7" width="9.7265625" style="123" customWidth="1"/>
    <col min="8" max="8" width="11.81640625" customWidth="1"/>
    <col min="9" max="9" width="15.54296875" bestFit="1" customWidth="1"/>
    <col min="10" max="10" width="6.54296875" customWidth="1"/>
    <col min="11" max="11" width="9.81640625" customWidth="1"/>
    <col min="12" max="12" width="5.81640625" hidden="1" customWidth="1"/>
    <col min="15" max="15" width="10.453125" customWidth="1"/>
    <col min="16" max="16" width="7.1796875" customWidth="1"/>
    <col min="17" max="17" width="20.1796875" bestFit="1" customWidth="1"/>
  </cols>
  <sheetData>
    <row r="1" spans="1:17" x14ac:dyDescent="0.35">
      <c r="A1" s="1" t="s">
        <v>0</v>
      </c>
      <c r="B1" t="s">
        <v>26</v>
      </c>
    </row>
    <row r="2" spans="1:17" x14ac:dyDescent="0.35">
      <c r="A2" s="1" t="s">
        <v>1</v>
      </c>
      <c r="B2" t="s">
        <v>21</v>
      </c>
    </row>
    <row r="3" spans="1:17" x14ac:dyDescent="0.35">
      <c r="A3" s="1" t="s">
        <v>2</v>
      </c>
      <c r="B3" t="s">
        <v>25</v>
      </c>
    </row>
    <row r="4" spans="1:17" x14ac:dyDescent="0.35">
      <c r="A4" s="1" t="s">
        <v>3</v>
      </c>
      <c r="B4" s="9" t="s">
        <v>24</v>
      </c>
    </row>
    <row r="6" spans="1:17" ht="15" thickBot="1" x14ac:dyDescent="0.4">
      <c r="M6" t="s">
        <v>12</v>
      </c>
      <c r="P6" t="s">
        <v>18</v>
      </c>
    </row>
    <row r="7" spans="1:17" ht="15" customHeight="1" thickBot="1" x14ac:dyDescent="0.4">
      <c r="A7" s="69" t="s">
        <v>38</v>
      </c>
      <c r="B7" s="69" t="s">
        <v>11</v>
      </c>
      <c r="C7" s="70" t="s">
        <v>4</v>
      </c>
      <c r="D7" s="71" t="s">
        <v>5</v>
      </c>
      <c r="E7" s="72" t="s">
        <v>6</v>
      </c>
      <c r="F7" s="70" t="s">
        <v>7</v>
      </c>
      <c r="G7" s="124" t="s">
        <v>16</v>
      </c>
      <c r="H7" s="72" t="s">
        <v>17</v>
      </c>
      <c r="I7" s="71" t="s">
        <v>9</v>
      </c>
      <c r="J7" s="72" t="s">
        <v>8</v>
      </c>
      <c r="K7" s="72" t="s">
        <v>10</v>
      </c>
      <c r="L7" s="71"/>
      <c r="M7" s="73" t="s">
        <v>13</v>
      </c>
      <c r="N7" s="74" t="s">
        <v>14</v>
      </c>
      <c r="O7" s="75" t="s">
        <v>15</v>
      </c>
      <c r="P7" s="73" t="s">
        <v>19</v>
      </c>
      <c r="Q7" s="75" t="s">
        <v>20</v>
      </c>
    </row>
    <row r="8" spans="1:17" x14ac:dyDescent="0.35">
      <c r="A8" s="16" t="s">
        <v>22</v>
      </c>
      <c r="B8" s="16" t="s">
        <v>22</v>
      </c>
      <c r="C8" s="17"/>
      <c r="D8" s="17"/>
      <c r="E8" s="17"/>
      <c r="F8" s="17"/>
      <c r="G8" s="125"/>
      <c r="H8" s="42"/>
      <c r="I8" s="63"/>
      <c r="J8" s="63"/>
      <c r="K8" s="12"/>
      <c r="L8" s="64"/>
      <c r="M8" s="65"/>
      <c r="N8" s="66"/>
      <c r="O8" s="67"/>
      <c r="P8" s="68"/>
      <c r="Q8" s="76"/>
    </row>
    <row r="9" spans="1:17" ht="33.75" customHeight="1" x14ac:dyDescent="0.35">
      <c r="A9" s="18">
        <v>42125</v>
      </c>
      <c r="B9" s="8" t="s">
        <v>27</v>
      </c>
      <c r="C9" s="2" t="s">
        <v>28</v>
      </c>
      <c r="D9" s="52" t="s">
        <v>29</v>
      </c>
      <c r="E9" s="52" t="s">
        <v>34</v>
      </c>
      <c r="F9" s="54" t="s">
        <v>23</v>
      </c>
      <c r="G9" s="126">
        <v>50</v>
      </c>
      <c r="H9" s="3" t="s">
        <v>23</v>
      </c>
      <c r="I9" s="55" t="s">
        <v>35</v>
      </c>
      <c r="J9" s="55" t="s">
        <v>36</v>
      </c>
      <c r="K9" s="5" t="s">
        <v>36</v>
      </c>
      <c r="L9" s="6"/>
      <c r="M9" s="56"/>
      <c r="N9" s="59"/>
      <c r="O9" s="10"/>
      <c r="P9" s="60"/>
      <c r="Q9" s="77" t="s">
        <v>37</v>
      </c>
    </row>
    <row r="10" spans="1:17" ht="38.25" customHeight="1" x14ac:dyDescent="0.35">
      <c r="A10" s="19">
        <v>42156</v>
      </c>
      <c r="B10" s="8" t="s">
        <v>27</v>
      </c>
      <c r="C10" s="2" t="s">
        <v>28</v>
      </c>
      <c r="D10" s="52" t="s">
        <v>29</v>
      </c>
      <c r="E10" s="52" t="s">
        <v>34</v>
      </c>
      <c r="F10" s="54" t="s">
        <v>23</v>
      </c>
      <c r="G10" s="126">
        <v>50</v>
      </c>
      <c r="H10" s="3" t="s">
        <v>23</v>
      </c>
      <c r="I10" s="55" t="s">
        <v>35</v>
      </c>
      <c r="J10" s="41" t="s">
        <v>36</v>
      </c>
      <c r="K10" s="5" t="s">
        <v>36</v>
      </c>
      <c r="L10" s="6"/>
      <c r="M10" s="56"/>
      <c r="N10" s="59"/>
      <c r="O10" s="10"/>
      <c r="P10" s="60"/>
      <c r="Q10" s="77" t="s">
        <v>37</v>
      </c>
    </row>
    <row r="11" spans="1:17" ht="36.75" customHeight="1" x14ac:dyDescent="0.35">
      <c r="A11" s="20">
        <v>42186</v>
      </c>
      <c r="B11" s="8" t="s">
        <v>27</v>
      </c>
      <c r="C11" s="2" t="s">
        <v>28</v>
      </c>
      <c r="D11" s="52" t="s">
        <v>29</v>
      </c>
      <c r="E11" s="52" t="s">
        <v>34</v>
      </c>
      <c r="F11" s="54" t="s">
        <v>23</v>
      </c>
      <c r="G11" s="126">
        <v>50</v>
      </c>
      <c r="H11" s="3" t="s">
        <v>23</v>
      </c>
      <c r="I11" s="55" t="s">
        <v>35</v>
      </c>
      <c r="J11" s="55" t="s">
        <v>36</v>
      </c>
      <c r="K11" s="5" t="s">
        <v>36</v>
      </c>
      <c r="L11" s="6"/>
      <c r="M11" s="56"/>
      <c r="N11" s="59"/>
      <c r="O11" s="10"/>
      <c r="P11" s="60"/>
      <c r="Q11" s="77" t="s">
        <v>37</v>
      </c>
    </row>
    <row r="12" spans="1:17" ht="44.25" customHeight="1" x14ac:dyDescent="0.35">
      <c r="A12" s="21">
        <v>42217</v>
      </c>
      <c r="B12" s="8" t="s">
        <v>27</v>
      </c>
      <c r="C12" s="2" t="s">
        <v>28</v>
      </c>
      <c r="D12" s="52" t="s">
        <v>29</v>
      </c>
      <c r="E12" s="52" t="s">
        <v>34</v>
      </c>
      <c r="F12" s="54" t="s">
        <v>23</v>
      </c>
      <c r="G12" s="126">
        <v>50</v>
      </c>
      <c r="H12" s="3" t="s">
        <v>23</v>
      </c>
      <c r="I12" s="55" t="s">
        <v>35</v>
      </c>
      <c r="J12" s="55" t="s">
        <v>36</v>
      </c>
      <c r="K12" s="5" t="s">
        <v>36</v>
      </c>
      <c r="L12" s="6"/>
      <c r="M12" s="56"/>
      <c r="N12" s="59"/>
      <c r="O12" s="10"/>
      <c r="P12" s="61"/>
      <c r="Q12" s="77" t="s">
        <v>37</v>
      </c>
    </row>
    <row r="13" spans="1:17" ht="43.5" customHeight="1" x14ac:dyDescent="0.35">
      <c r="A13" s="22">
        <v>42248</v>
      </c>
      <c r="B13" s="8" t="s">
        <v>27</v>
      </c>
      <c r="C13" s="2" t="s">
        <v>28</v>
      </c>
      <c r="D13" s="52" t="s">
        <v>29</v>
      </c>
      <c r="E13" s="52" t="s">
        <v>34</v>
      </c>
      <c r="F13" s="54" t="s">
        <v>23</v>
      </c>
      <c r="G13" s="126">
        <v>50</v>
      </c>
      <c r="H13" s="3" t="s">
        <v>23</v>
      </c>
      <c r="I13" s="55" t="s">
        <v>35</v>
      </c>
      <c r="J13" s="55" t="s">
        <v>36</v>
      </c>
      <c r="K13" s="5" t="s">
        <v>36</v>
      </c>
      <c r="L13" s="6"/>
      <c r="M13" s="57"/>
      <c r="N13" s="58"/>
      <c r="O13" s="11"/>
      <c r="P13" s="61"/>
      <c r="Q13" s="77" t="s">
        <v>37</v>
      </c>
    </row>
    <row r="14" spans="1:17" ht="42" customHeight="1" x14ac:dyDescent="0.35">
      <c r="A14" s="22">
        <v>42278</v>
      </c>
      <c r="B14" s="8" t="s">
        <v>27</v>
      </c>
      <c r="C14" s="2" t="s">
        <v>28</v>
      </c>
      <c r="D14" s="52" t="s">
        <v>29</v>
      </c>
      <c r="E14" s="52" t="s">
        <v>34</v>
      </c>
      <c r="F14" s="54" t="s">
        <v>23</v>
      </c>
      <c r="G14" s="126">
        <v>50</v>
      </c>
      <c r="H14" s="3" t="s">
        <v>23</v>
      </c>
      <c r="I14" s="55" t="s">
        <v>35</v>
      </c>
      <c r="J14" s="55" t="s">
        <v>36</v>
      </c>
      <c r="K14" s="5" t="s">
        <v>36</v>
      </c>
      <c r="L14" s="6"/>
      <c r="M14" s="57"/>
      <c r="N14" s="58"/>
      <c r="O14" s="11"/>
      <c r="P14" s="61"/>
      <c r="Q14" s="77" t="s">
        <v>37</v>
      </c>
    </row>
    <row r="15" spans="1:17" ht="40.5" customHeight="1" x14ac:dyDescent="0.35">
      <c r="A15" s="22">
        <v>42309</v>
      </c>
      <c r="B15" s="8" t="s">
        <v>27</v>
      </c>
      <c r="C15" s="2" t="s">
        <v>28</v>
      </c>
      <c r="D15" s="52" t="s">
        <v>29</v>
      </c>
      <c r="E15" s="52" t="s">
        <v>34</v>
      </c>
      <c r="F15" s="54" t="s">
        <v>23</v>
      </c>
      <c r="G15" s="126">
        <v>50</v>
      </c>
      <c r="H15" s="3" t="s">
        <v>23</v>
      </c>
      <c r="I15" s="55" t="s">
        <v>35</v>
      </c>
      <c r="J15" s="55" t="s">
        <v>36</v>
      </c>
      <c r="K15" s="5" t="s">
        <v>36</v>
      </c>
      <c r="L15" s="6"/>
      <c r="M15" s="57"/>
      <c r="N15" s="58"/>
      <c r="O15" s="11"/>
      <c r="P15" s="61"/>
      <c r="Q15" s="77" t="s">
        <v>37</v>
      </c>
    </row>
    <row r="16" spans="1:17" ht="36" customHeight="1" x14ac:dyDescent="0.35">
      <c r="A16" s="22">
        <v>42339</v>
      </c>
      <c r="B16" s="8" t="s">
        <v>27</v>
      </c>
      <c r="C16" s="2" t="s">
        <v>28</v>
      </c>
      <c r="D16" s="52" t="s">
        <v>29</v>
      </c>
      <c r="E16" s="52" t="s">
        <v>34</v>
      </c>
      <c r="F16" s="54" t="s">
        <v>23</v>
      </c>
      <c r="G16" s="126">
        <v>50</v>
      </c>
      <c r="H16" s="3" t="s">
        <v>23</v>
      </c>
      <c r="I16" s="55" t="s">
        <v>35</v>
      </c>
      <c r="J16" s="55" t="s">
        <v>36</v>
      </c>
      <c r="K16" s="5" t="s">
        <v>36</v>
      </c>
      <c r="L16" s="6"/>
      <c r="M16" s="57"/>
      <c r="N16" s="58"/>
      <c r="O16" s="11"/>
      <c r="P16" s="61"/>
      <c r="Q16" s="77" t="s">
        <v>37</v>
      </c>
    </row>
    <row r="17" spans="1:17" ht="33" customHeight="1" x14ac:dyDescent="0.35">
      <c r="A17" s="22">
        <v>42370</v>
      </c>
      <c r="B17" s="8" t="s">
        <v>27</v>
      </c>
      <c r="C17" s="2" t="s">
        <v>28</v>
      </c>
      <c r="D17" s="52" t="s">
        <v>29</v>
      </c>
      <c r="E17" s="52" t="s">
        <v>34</v>
      </c>
      <c r="F17" s="54" t="s">
        <v>23</v>
      </c>
      <c r="G17" s="126">
        <v>50</v>
      </c>
      <c r="H17" s="3" t="s">
        <v>23</v>
      </c>
      <c r="I17" s="55" t="s">
        <v>35</v>
      </c>
      <c r="J17" s="55" t="s">
        <v>36</v>
      </c>
      <c r="K17" s="5" t="s">
        <v>36</v>
      </c>
      <c r="L17" s="6"/>
      <c r="M17" s="57"/>
      <c r="N17" s="58"/>
      <c r="O17" s="11"/>
      <c r="P17" s="61"/>
      <c r="Q17" s="77" t="s">
        <v>37</v>
      </c>
    </row>
    <row r="18" spans="1:17" ht="33.75" customHeight="1" x14ac:dyDescent="0.35">
      <c r="A18" s="22">
        <v>42401</v>
      </c>
      <c r="B18" s="8" t="s">
        <v>27</v>
      </c>
      <c r="C18" s="2" t="s">
        <v>28</v>
      </c>
      <c r="D18" s="52" t="s">
        <v>29</v>
      </c>
      <c r="E18" s="52" t="s">
        <v>34</v>
      </c>
      <c r="F18" s="54" t="s">
        <v>23</v>
      </c>
      <c r="G18" s="126">
        <v>50</v>
      </c>
      <c r="H18" s="3" t="s">
        <v>23</v>
      </c>
      <c r="I18" s="55" t="s">
        <v>35</v>
      </c>
      <c r="J18" s="55" t="s">
        <v>36</v>
      </c>
      <c r="K18" s="5" t="s">
        <v>36</v>
      </c>
      <c r="L18" s="6"/>
      <c r="M18" s="57"/>
      <c r="N18" s="58"/>
      <c r="O18" s="11"/>
      <c r="P18" s="61"/>
      <c r="Q18" s="77" t="s">
        <v>37</v>
      </c>
    </row>
    <row r="19" spans="1:17" ht="41.25" customHeight="1" x14ac:dyDescent="0.35">
      <c r="A19" s="19">
        <v>42430</v>
      </c>
      <c r="B19" s="4" t="s">
        <v>27</v>
      </c>
      <c r="C19" s="2" t="s">
        <v>28</v>
      </c>
      <c r="D19" s="52" t="s">
        <v>29</v>
      </c>
      <c r="E19" s="52" t="s">
        <v>34</v>
      </c>
      <c r="F19" s="54" t="s">
        <v>23</v>
      </c>
      <c r="G19" s="126">
        <v>50</v>
      </c>
      <c r="H19" s="3" t="s">
        <v>23</v>
      </c>
      <c r="I19" s="55" t="s">
        <v>35</v>
      </c>
      <c r="J19" s="55" t="s">
        <v>36</v>
      </c>
      <c r="K19" s="5" t="s">
        <v>36</v>
      </c>
      <c r="L19" s="7"/>
      <c r="M19" s="56"/>
      <c r="N19" s="59"/>
      <c r="O19" s="10"/>
      <c r="P19" s="60"/>
      <c r="Q19" s="77" t="s">
        <v>37</v>
      </c>
    </row>
    <row r="20" spans="1:17" ht="40.5" customHeight="1" x14ac:dyDescent="0.35">
      <c r="A20" s="18">
        <v>42461</v>
      </c>
      <c r="B20" s="8" t="s">
        <v>27</v>
      </c>
      <c r="C20" s="2" t="s">
        <v>28</v>
      </c>
      <c r="D20" s="53" t="s">
        <v>29</v>
      </c>
      <c r="E20" s="52" t="s">
        <v>34</v>
      </c>
      <c r="F20" s="54" t="s">
        <v>23</v>
      </c>
      <c r="G20" s="126">
        <v>50</v>
      </c>
      <c r="H20" s="3" t="s">
        <v>23</v>
      </c>
      <c r="I20" s="55" t="s">
        <v>35</v>
      </c>
      <c r="J20" s="55" t="s">
        <v>36</v>
      </c>
      <c r="K20" s="5" t="s">
        <v>36</v>
      </c>
      <c r="L20" s="6"/>
      <c r="M20" s="56"/>
      <c r="N20" s="59"/>
      <c r="O20" s="10"/>
      <c r="P20" s="60"/>
      <c r="Q20" s="77" t="s">
        <v>37</v>
      </c>
    </row>
    <row r="21" spans="1:17" ht="40.5" customHeight="1" x14ac:dyDescent="0.35">
      <c r="A21" s="19">
        <v>42491</v>
      </c>
      <c r="B21" s="8" t="s">
        <v>27</v>
      </c>
      <c r="C21" s="2" t="s">
        <v>28</v>
      </c>
      <c r="D21" s="52" t="s">
        <v>29</v>
      </c>
      <c r="E21" s="52" t="s">
        <v>34</v>
      </c>
      <c r="F21" s="54" t="s">
        <v>23</v>
      </c>
      <c r="G21" s="126">
        <v>50</v>
      </c>
      <c r="H21" s="3" t="s">
        <v>23</v>
      </c>
      <c r="I21" s="55" t="s">
        <v>35</v>
      </c>
      <c r="J21" s="55" t="s">
        <v>36</v>
      </c>
      <c r="K21" s="5" t="s">
        <v>36</v>
      </c>
      <c r="L21" s="6"/>
      <c r="M21" s="56"/>
      <c r="N21" s="59"/>
      <c r="O21" s="10"/>
      <c r="P21" s="60"/>
      <c r="Q21" s="77" t="s">
        <v>37</v>
      </c>
    </row>
    <row r="22" spans="1:17" ht="40.5" customHeight="1" x14ac:dyDescent="0.35">
      <c r="A22" s="20">
        <v>42522</v>
      </c>
      <c r="B22" s="8" t="s">
        <v>27</v>
      </c>
      <c r="C22" s="2" t="s">
        <v>28</v>
      </c>
      <c r="D22" s="52" t="s">
        <v>29</v>
      </c>
      <c r="E22" s="52" t="s">
        <v>34</v>
      </c>
      <c r="F22" s="54" t="s">
        <v>23</v>
      </c>
      <c r="G22" s="126">
        <v>50</v>
      </c>
      <c r="H22" s="3" t="s">
        <v>23</v>
      </c>
      <c r="I22" s="55" t="s">
        <v>35</v>
      </c>
      <c r="J22" s="55" t="s">
        <v>36</v>
      </c>
      <c r="K22" s="5" t="s">
        <v>36</v>
      </c>
      <c r="L22" s="6"/>
      <c r="M22" s="56"/>
      <c r="N22" s="59"/>
      <c r="O22" s="10"/>
      <c r="P22" s="60"/>
      <c r="Q22" s="77" t="s">
        <v>37</v>
      </c>
    </row>
    <row r="23" spans="1:17" ht="40.5" customHeight="1" x14ac:dyDescent="0.35">
      <c r="A23" s="21">
        <v>42552</v>
      </c>
      <c r="B23" s="8" t="s">
        <v>27</v>
      </c>
      <c r="C23" s="2" t="s">
        <v>28</v>
      </c>
      <c r="D23" s="52" t="s">
        <v>29</v>
      </c>
      <c r="E23" s="52" t="s">
        <v>34</v>
      </c>
      <c r="F23" s="54" t="s">
        <v>23</v>
      </c>
      <c r="G23" s="126">
        <v>50</v>
      </c>
      <c r="H23" s="3" t="s">
        <v>23</v>
      </c>
      <c r="I23" s="55" t="s">
        <v>35</v>
      </c>
      <c r="J23" s="55" t="s">
        <v>36</v>
      </c>
      <c r="K23" s="5" t="s">
        <v>36</v>
      </c>
      <c r="L23" s="6"/>
      <c r="M23" s="56"/>
      <c r="N23" s="59"/>
      <c r="O23" s="10"/>
      <c r="P23" s="61"/>
      <c r="Q23" s="77" t="s">
        <v>37</v>
      </c>
    </row>
    <row r="24" spans="1:17" ht="40.5" customHeight="1" x14ac:dyDescent="0.35">
      <c r="A24" s="21">
        <v>42583</v>
      </c>
      <c r="B24" s="8" t="s">
        <v>27</v>
      </c>
      <c r="C24" s="2" t="s">
        <v>28</v>
      </c>
      <c r="D24" s="52" t="s">
        <v>29</v>
      </c>
      <c r="E24" s="52" t="s">
        <v>34</v>
      </c>
      <c r="F24" s="54" t="s">
        <v>23</v>
      </c>
      <c r="G24" s="126">
        <v>50</v>
      </c>
      <c r="H24" s="3" t="s">
        <v>23</v>
      </c>
      <c r="I24" s="55" t="s">
        <v>35</v>
      </c>
      <c r="J24" s="55" t="s">
        <v>36</v>
      </c>
      <c r="K24" s="5" t="s">
        <v>36</v>
      </c>
      <c r="L24" s="6"/>
      <c r="M24" s="56"/>
      <c r="N24" s="59"/>
      <c r="O24" s="10"/>
      <c r="P24" s="61"/>
      <c r="Q24" s="77" t="s">
        <v>37</v>
      </c>
    </row>
    <row r="25" spans="1:17" ht="40.5" customHeight="1" x14ac:dyDescent="0.35">
      <c r="A25" s="22">
        <v>42614</v>
      </c>
      <c r="B25" s="8" t="s">
        <v>27</v>
      </c>
      <c r="C25" s="2" t="s">
        <v>28</v>
      </c>
      <c r="D25" s="52" t="s">
        <v>29</v>
      </c>
      <c r="E25" s="52" t="s">
        <v>34</v>
      </c>
      <c r="F25" s="54" t="s">
        <v>23</v>
      </c>
      <c r="G25" s="126">
        <v>50</v>
      </c>
      <c r="H25" s="3" t="s">
        <v>23</v>
      </c>
      <c r="I25" s="55" t="s">
        <v>35</v>
      </c>
      <c r="J25" s="55" t="s">
        <v>36</v>
      </c>
      <c r="K25" s="5" t="s">
        <v>36</v>
      </c>
      <c r="L25" s="6"/>
      <c r="M25" s="57"/>
      <c r="N25" s="58"/>
      <c r="O25" s="11"/>
      <c r="P25" s="61"/>
      <c r="Q25" s="77" t="s">
        <v>37</v>
      </c>
    </row>
    <row r="26" spans="1:17" ht="40.5" customHeight="1" x14ac:dyDescent="0.35">
      <c r="A26" s="22">
        <v>42644</v>
      </c>
      <c r="B26" s="8" t="s">
        <v>27</v>
      </c>
      <c r="C26" s="2" t="s">
        <v>28</v>
      </c>
      <c r="D26" s="52" t="s">
        <v>29</v>
      </c>
      <c r="E26" s="52" t="s">
        <v>34</v>
      </c>
      <c r="F26" s="54" t="s">
        <v>23</v>
      </c>
      <c r="G26" s="126">
        <v>50</v>
      </c>
      <c r="H26" s="3" t="s">
        <v>23</v>
      </c>
      <c r="I26" s="55" t="s">
        <v>35</v>
      </c>
      <c r="J26" s="55" t="s">
        <v>36</v>
      </c>
      <c r="K26" s="5" t="s">
        <v>36</v>
      </c>
      <c r="L26" s="6"/>
      <c r="M26" s="57"/>
      <c r="N26" s="58"/>
      <c r="O26" s="11"/>
      <c r="P26" s="61"/>
      <c r="Q26" s="77" t="s">
        <v>37</v>
      </c>
    </row>
    <row r="27" spans="1:17" ht="30" customHeight="1" x14ac:dyDescent="0.35">
      <c r="A27" s="22">
        <v>42675</v>
      </c>
      <c r="B27" s="8" t="s">
        <v>27</v>
      </c>
      <c r="C27" s="2" t="s">
        <v>28</v>
      </c>
      <c r="D27" s="52" t="s">
        <v>29</v>
      </c>
      <c r="E27" s="52" t="s">
        <v>34</v>
      </c>
      <c r="F27" s="52" t="s">
        <v>23</v>
      </c>
      <c r="G27" s="126">
        <v>50</v>
      </c>
      <c r="H27" s="3" t="s">
        <v>23</v>
      </c>
      <c r="I27" s="55" t="s">
        <v>35</v>
      </c>
      <c r="J27" s="55" t="s">
        <v>36</v>
      </c>
      <c r="K27" s="5" t="s">
        <v>36</v>
      </c>
      <c r="L27" s="6"/>
      <c r="M27" s="57"/>
      <c r="N27" s="58"/>
      <c r="O27" s="11"/>
      <c r="P27" s="62"/>
      <c r="Q27" s="77" t="s">
        <v>37</v>
      </c>
    </row>
    <row r="28" spans="1:17" ht="28.5" customHeight="1" x14ac:dyDescent="0.35">
      <c r="A28" s="22">
        <v>42705</v>
      </c>
      <c r="B28" s="8" t="s">
        <v>27</v>
      </c>
      <c r="C28" s="2" t="s">
        <v>28</v>
      </c>
      <c r="D28" s="52" t="s">
        <v>29</v>
      </c>
      <c r="E28" s="52" t="s">
        <v>34</v>
      </c>
      <c r="F28" s="52" t="s">
        <v>23</v>
      </c>
      <c r="G28" s="126">
        <v>50</v>
      </c>
      <c r="H28" s="3" t="s">
        <v>23</v>
      </c>
      <c r="I28" s="55" t="s">
        <v>35</v>
      </c>
      <c r="J28" s="55" t="s">
        <v>36</v>
      </c>
      <c r="K28" s="5" t="s">
        <v>36</v>
      </c>
      <c r="L28" s="6"/>
      <c r="M28" s="57"/>
      <c r="N28" s="58"/>
      <c r="O28" s="11"/>
      <c r="P28" s="62"/>
      <c r="Q28" s="77" t="s">
        <v>37</v>
      </c>
    </row>
    <row r="29" spans="1:17" ht="29.25" customHeight="1" x14ac:dyDescent="0.35">
      <c r="A29" s="128">
        <v>42736</v>
      </c>
      <c r="B29" s="129" t="s">
        <v>27</v>
      </c>
      <c r="C29" s="130" t="s">
        <v>28</v>
      </c>
      <c r="D29" s="131" t="s">
        <v>29</v>
      </c>
      <c r="E29" s="131" t="s">
        <v>34</v>
      </c>
      <c r="F29" s="131" t="s">
        <v>23</v>
      </c>
      <c r="G29" s="126">
        <v>50</v>
      </c>
      <c r="H29" s="126" t="s">
        <v>23</v>
      </c>
      <c r="I29" s="132" t="s">
        <v>35</v>
      </c>
      <c r="J29" s="132" t="s">
        <v>36</v>
      </c>
      <c r="K29" s="133" t="s">
        <v>36</v>
      </c>
      <c r="L29" s="134"/>
      <c r="M29" s="135"/>
      <c r="N29" s="136"/>
      <c r="O29" s="137"/>
      <c r="P29" s="138"/>
      <c r="Q29" s="139" t="s">
        <v>37</v>
      </c>
    </row>
    <row r="30" spans="1:17" ht="36.5" x14ac:dyDescent="0.35">
      <c r="A30" s="128">
        <v>42767</v>
      </c>
      <c r="B30" s="129" t="s">
        <v>27</v>
      </c>
      <c r="C30" s="130" t="s">
        <v>28</v>
      </c>
      <c r="D30" s="131" t="s">
        <v>29</v>
      </c>
      <c r="E30" s="131" t="s">
        <v>34</v>
      </c>
      <c r="F30" s="131" t="s">
        <v>23</v>
      </c>
      <c r="G30" s="126">
        <v>50</v>
      </c>
      <c r="H30" s="126" t="s">
        <v>23</v>
      </c>
      <c r="I30" s="132" t="s">
        <v>35</v>
      </c>
      <c r="J30" s="132" t="s">
        <v>36</v>
      </c>
      <c r="K30" s="133" t="s">
        <v>36</v>
      </c>
      <c r="L30" s="134"/>
      <c r="M30" s="135"/>
      <c r="N30" s="136"/>
      <c r="O30" s="137"/>
      <c r="P30" s="138"/>
      <c r="Q30" s="139" t="s">
        <v>37</v>
      </c>
    </row>
    <row r="31" spans="1:17" ht="36.5" x14ac:dyDescent="0.35">
      <c r="A31" s="128">
        <v>42795</v>
      </c>
      <c r="B31" s="129" t="s">
        <v>27</v>
      </c>
      <c r="C31" s="130" t="s">
        <v>28</v>
      </c>
      <c r="D31" s="131" t="s">
        <v>29</v>
      </c>
      <c r="E31" s="131" t="s">
        <v>34</v>
      </c>
      <c r="F31" s="131" t="s">
        <v>23</v>
      </c>
      <c r="G31" s="126">
        <v>50</v>
      </c>
      <c r="H31" s="126" t="s">
        <v>23</v>
      </c>
      <c r="I31" s="132" t="s">
        <v>35</v>
      </c>
      <c r="J31" s="132" t="s">
        <v>36</v>
      </c>
      <c r="K31" s="133" t="s">
        <v>36</v>
      </c>
      <c r="L31" s="134"/>
      <c r="M31" s="135"/>
      <c r="N31" s="136"/>
      <c r="O31" s="137"/>
      <c r="P31" s="138"/>
      <c r="Q31" s="139" t="s">
        <v>37</v>
      </c>
    </row>
    <row r="32" spans="1:17" ht="36.5" x14ac:dyDescent="0.35">
      <c r="A32" s="128">
        <v>42826</v>
      </c>
      <c r="B32" s="129" t="s">
        <v>27</v>
      </c>
      <c r="C32" s="130" t="s">
        <v>28</v>
      </c>
      <c r="D32" s="131" t="s">
        <v>29</v>
      </c>
      <c r="E32" s="131" t="s">
        <v>34</v>
      </c>
      <c r="F32" s="131" t="s">
        <v>23</v>
      </c>
      <c r="G32" s="126">
        <v>50</v>
      </c>
      <c r="H32" s="126" t="s">
        <v>23</v>
      </c>
      <c r="I32" s="132" t="s">
        <v>35</v>
      </c>
      <c r="J32" s="132" t="s">
        <v>36</v>
      </c>
      <c r="K32" s="133" t="s">
        <v>36</v>
      </c>
      <c r="L32" s="134"/>
      <c r="M32" s="135"/>
      <c r="N32" s="136"/>
      <c r="O32" s="137"/>
      <c r="P32" s="138"/>
      <c r="Q32" s="139" t="s">
        <v>37</v>
      </c>
    </row>
    <row r="33" spans="1:17" ht="37" thickBot="1" x14ac:dyDescent="0.4">
      <c r="A33" s="140">
        <v>42856</v>
      </c>
      <c r="B33" s="141" t="s">
        <v>27</v>
      </c>
      <c r="C33" s="142" t="s">
        <v>28</v>
      </c>
      <c r="D33" s="143" t="s">
        <v>29</v>
      </c>
      <c r="E33" s="143" t="s">
        <v>34</v>
      </c>
      <c r="F33" s="143" t="s">
        <v>23</v>
      </c>
      <c r="G33" s="127">
        <v>50</v>
      </c>
      <c r="H33" s="127" t="s">
        <v>23</v>
      </c>
      <c r="I33" s="144" t="s">
        <v>35</v>
      </c>
      <c r="J33" s="144" t="s">
        <v>36</v>
      </c>
      <c r="K33" s="145" t="s">
        <v>36</v>
      </c>
      <c r="L33" s="146"/>
      <c r="M33" s="147"/>
      <c r="N33" s="148"/>
      <c r="O33" s="149"/>
      <c r="P33" s="150"/>
      <c r="Q33" s="151" t="s">
        <v>37</v>
      </c>
    </row>
  </sheetData>
  <pageMargins left="0.11811023622047245" right="0.11811023622047245" top="0.19685039370078741" bottom="0.19685039370078741" header="0.31496062992125984" footer="0.31496062992125984"/>
  <pageSetup paperSize="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7"/>
  <sheetViews>
    <sheetView workbookViewId="0">
      <pane ySplit="9" topLeftCell="A10" activePane="bottomLeft" state="frozen"/>
      <selection pane="bottomLeft" activeCell="C18" sqref="C18"/>
    </sheetView>
  </sheetViews>
  <sheetFormatPr defaultRowHeight="14.5" x14ac:dyDescent="0.35"/>
  <cols>
    <col min="1" max="1" width="29.54296875" customWidth="1"/>
    <col min="2" max="2" width="11.54296875" customWidth="1"/>
    <col min="3" max="3" width="22.26953125" customWidth="1"/>
    <col min="4" max="4" width="11.7265625" customWidth="1"/>
    <col min="5" max="5" width="12" customWidth="1"/>
    <col min="6" max="6" width="10.81640625" customWidth="1"/>
    <col min="7" max="7" width="12.1796875" customWidth="1"/>
    <col min="8" max="8" width="10.7265625" customWidth="1"/>
  </cols>
  <sheetData>
    <row r="1" spans="1:7" x14ac:dyDescent="0.35">
      <c r="A1" s="240" t="s">
        <v>0</v>
      </c>
      <c r="B1" t="s">
        <v>26</v>
      </c>
    </row>
    <row r="2" spans="1:7" x14ac:dyDescent="0.35">
      <c r="A2" s="240" t="s">
        <v>1</v>
      </c>
      <c r="B2" s="263" t="s">
        <v>55</v>
      </c>
    </row>
    <row r="3" spans="1:7" x14ac:dyDescent="0.35">
      <c r="A3" s="240" t="s">
        <v>2</v>
      </c>
      <c r="B3" t="s">
        <v>25</v>
      </c>
    </row>
    <row r="4" spans="1:7" x14ac:dyDescent="0.35">
      <c r="A4" s="240" t="s">
        <v>3</v>
      </c>
      <c r="B4" s="333" t="s">
        <v>88</v>
      </c>
      <c r="C4" s="9"/>
    </row>
    <row r="5" spans="1:7" x14ac:dyDescent="0.35">
      <c r="A5" s="240" t="s">
        <v>71</v>
      </c>
      <c r="B5" t="s">
        <v>94</v>
      </c>
      <c r="C5" s="246"/>
    </row>
    <row r="6" spans="1:7" x14ac:dyDescent="0.35">
      <c r="A6" s="241" t="s">
        <v>72</v>
      </c>
      <c r="B6" s="246" t="s">
        <v>93</v>
      </c>
      <c r="D6" s="247"/>
    </row>
    <row r="7" spans="1:7" ht="15" thickBot="1" x14ac:dyDescent="0.4">
      <c r="A7" s="241" t="s">
        <v>73</v>
      </c>
      <c r="B7" t="s">
        <v>76</v>
      </c>
      <c r="D7" s="265" t="s">
        <v>80</v>
      </c>
      <c r="G7" s="266" t="s">
        <v>81</v>
      </c>
    </row>
    <row r="8" spans="1:7" ht="29.5" thickBot="1" x14ac:dyDescent="0.4">
      <c r="A8" s="242" t="s">
        <v>66</v>
      </c>
      <c r="B8" s="226">
        <v>50</v>
      </c>
      <c r="C8" s="226"/>
      <c r="D8" s="243"/>
      <c r="E8" s="243"/>
      <c r="F8" s="243"/>
      <c r="G8" s="244" t="s">
        <v>75</v>
      </c>
    </row>
    <row r="9" spans="1:7" ht="29" x14ac:dyDescent="0.35">
      <c r="A9" s="248" t="s">
        <v>60</v>
      </c>
      <c r="B9" s="267" t="s">
        <v>82</v>
      </c>
      <c r="C9" s="267" t="s">
        <v>77</v>
      </c>
      <c r="D9" s="261" t="s">
        <v>9</v>
      </c>
      <c r="E9" s="261" t="s">
        <v>8</v>
      </c>
      <c r="F9" s="261" t="s">
        <v>10</v>
      </c>
      <c r="G9" s="262" t="s">
        <v>74</v>
      </c>
    </row>
    <row r="10" spans="1:7" x14ac:dyDescent="0.35">
      <c r="A10" s="33" t="s">
        <v>22</v>
      </c>
      <c r="B10" s="33" t="s">
        <v>61</v>
      </c>
      <c r="C10" s="33" t="s">
        <v>79</v>
      </c>
      <c r="D10" s="268">
        <v>42217</v>
      </c>
      <c r="E10" s="33" t="s">
        <v>36</v>
      </c>
      <c r="F10" s="33" t="s">
        <v>36</v>
      </c>
      <c r="G10" s="33">
        <v>2015</v>
      </c>
    </row>
    <row r="11" spans="1:7" x14ac:dyDescent="0.35">
      <c r="A11" s="33" t="s">
        <v>22</v>
      </c>
      <c r="B11" s="33" t="s">
        <v>61</v>
      </c>
      <c r="C11" s="33" t="s">
        <v>79</v>
      </c>
      <c r="D11" s="268">
        <v>42583</v>
      </c>
      <c r="E11" s="33" t="s">
        <v>36</v>
      </c>
      <c r="F11" s="33" t="s">
        <v>36</v>
      </c>
      <c r="G11" s="33">
        <v>2016</v>
      </c>
    </row>
    <row r="12" spans="1:7" x14ac:dyDescent="0.35">
      <c r="A12" s="33" t="s">
        <v>22</v>
      </c>
      <c r="B12" s="33" t="s">
        <v>61</v>
      </c>
      <c r="C12" s="33" t="s">
        <v>79</v>
      </c>
      <c r="D12" s="268">
        <v>42948</v>
      </c>
      <c r="E12" s="33" t="s">
        <v>36</v>
      </c>
      <c r="F12" s="33" t="s">
        <v>36</v>
      </c>
      <c r="G12" s="33">
        <v>2017</v>
      </c>
    </row>
    <row r="13" spans="1:7" x14ac:dyDescent="0.35">
      <c r="A13" s="33" t="s">
        <v>22</v>
      </c>
      <c r="B13" s="33" t="s">
        <v>61</v>
      </c>
      <c r="C13" s="33" t="s">
        <v>79</v>
      </c>
      <c r="D13" s="268">
        <v>43313</v>
      </c>
      <c r="E13" s="33" t="s">
        <v>36</v>
      </c>
      <c r="F13" s="33" t="s">
        <v>36</v>
      </c>
      <c r="G13" s="33">
        <v>2018</v>
      </c>
    </row>
    <row r="14" spans="1:7" x14ac:dyDescent="0.35">
      <c r="A14" s="33" t="s">
        <v>22</v>
      </c>
      <c r="B14" s="33" t="s">
        <v>61</v>
      </c>
      <c r="C14" s="33" t="s">
        <v>79</v>
      </c>
      <c r="D14" s="268">
        <v>43678</v>
      </c>
      <c r="E14" s="33" t="s">
        <v>36</v>
      </c>
      <c r="F14" s="33" t="s">
        <v>36</v>
      </c>
      <c r="G14" s="33">
        <v>2019</v>
      </c>
    </row>
    <row r="15" spans="1:7" x14ac:dyDescent="0.35">
      <c r="A15" s="33" t="s">
        <v>22</v>
      </c>
      <c r="B15" s="33" t="s">
        <v>61</v>
      </c>
      <c r="C15" s="33" t="s">
        <v>79</v>
      </c>
      <c r="D15" s="268">
        <v>44044</v>
      </c>
      <c r="E15" s="33" t="s">
        <v>36</v>
      </c>
      <c r="F15" s="33" t="s">
        <v>36</v>
      </c>
      <c r="G15" s="33">
        <v>2020</v>
      </c>
    </row>
    <row r="16" spans="1:7" x14ac:dyDescent="0.35">
      <c r="A16" s="33" t="s">
        <v>22</v>
      </c>
      <c r="B16" s="33" t="s">
        <v>61</v>
      </c>
      <c r="C16" s="33" t="s">
        <v>79</v>
      </c>
      <c r="D16" s="373">
        <v>44409</v>
      </c>
      <c r="E16" s="33" t="s">
        <v>36</v>
      </c>
      <c r="F16" s="33" t="s">
        <v>36</v>
      </c>
      <c r="G16" s="33">
        <v>2021</v>
      </c>
    </row>
    <row r="17" spans="1:7" x14ac:dyDescent="0.35">
      <c r="A17" s="33" t="s">
        <v>22</v>
      </c>
      <c r="B17" s="33"/>
      <c r="C17" s="33"/>
      <c r="D17" s="33"/>
      <c r="E17" s="33"/>
      <c r="F17" s="33"/>
      <c r="G17" s="33"/>
    </row>
  </sheetData>
  <hyperlinks>
    <hyperlink ref="B4" r:id="rId1" xr:uid="{3C2081E0-60D8-4377-8D99-2F6900111805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44"/>
  <sheetViews>
    <sheetView zoomScale="85" zoomScaleNormal="85" workbookViewId="0">
      <pane ySplit="8" topLeftCell="A31" activePane="bottomLeft" state="frozen"/>
      <selection pane="bottomLeft" activeCell="L44" activeCellId="16" sqref="L11:N12 L14:N14 L16:N16 L18:N18 L20:N20 L22:N22 L24:N24 L26:N26 L28:N28 L30:N30 L32:N32 L34:N34 L36:N36 L38:N38 L40:N40 L42:N42 L44:N44"/>
    </sheetView>
  </sheetViews>
  <sheetFormatPr defaultRowHeight="14.5" x14ac:dyDescent="0.35"/>
  <cols>
    <col min="1" max="1" width="19.453125" customWidth="1"/>
    <col min="2" max="2" width="16.81640625" customWidth="1"/>
    <col min="3" max="3" width="12.81640625" customWidth="1"/>
    <col min="4" max="4" width="15.54296875" customWidth="1"/>
    <col min="5" max="5" width="9" customWidth="1"/>
    <col min="6" max="6" width="11.1796875" customWidth="1"/>
    <col min="7" max="9" width="8.453125" customWidth="1"/>
    <col min="10" max="10" width="9.7265625" customWidth="1"/>
    <col min="11" max="11" width="12.1796875" customWidth="1"/>
    <col min="12" max="12" width="25.26953125" customWidth="1"/>
    <col min="13" max="13" width="8.81640625" customWidth="1"/>
    <col min="14" max="14" width="9.81640625" customWidth="1"/>
    <col min="15" max="15" width="9.54296875" customWidth="1"/>
    <col min="16" max="16" width="9.81640625" customWidth="1"/>
    <col min="17" max="17" width="10.453125" customWidth="1"/>
    <col min="18" max="18" width="12.7265625" customWidth="1"/>
    <col min="19" max="19" width="23.81640625" customWidth="1"/>
  </cols>
  <sheetData>
    <row r="1" spans="1:19" x14ac:dyDescent="0.35">
      <c r="A1" s="1" t="s">
        <v>0</v>
      </c>
      <c r="B1" t="s">
        <v>26</v>
      </c>
    </row>
    <row r="2" spans="1:19" x14ac:dyDescent="0.35">
      <c r="A2" s="1" t="s">
        <v>1</v>
      </c>
      <c r="B2" t="s">
        <v>55</v>
      </c>
    </row>
    <row r="3" spans="1:19" x14ac:dyDescent="0.35">
      <c r="A3" s="1" t="s">
        <v>2</v>
      </c>
      <c r="B3" t="s">
        <v>25</v>
      </c>
    </row>
    <row r="4" spans="1:19" x14ac:dyDescent="0.35">
      <c r="A4" s="1" t="s">
        <v>3</v>
      </c>
      <c r="B4" s="9" t="s">
        <v>56</v>
      </c>
    </row>
    <row r="6" spans="1:19" ht="15" thickBot="1" x14ac:dyDescent="0.4">
      <c r="O6" t="s">
        <v>12</v>
      </c>
      <c r="R6" t="s">
        <v>18</v>
      </c>
    </row>
    <row r="7" spans="1:19" ht="15" customHeight="1" thickBot="1" x14ac:dyDescent="0.4">
      <c r="A7" s="364" t="s">
        <v>11</v>
      </c>
      <c r="B7" s="366" t="s">
        <v>4</v>
      </c>
      <c r="C7" s="78" t="s">
        <v>5</v>
      </c>
      <c r="D7" s="360" t="s">
        <v>6</v>
      </c>
      <c r="E7" s="82"/>
      <c r="F7" s="83"/>
      <c r="G7" s="83"/>
      <c r="H7" s="83"/>
      <c r="I7" s="84"/>
      <c r="J7" s="360" t="s">
        <v>16</v>
      </c>
      <c r="K7" s="360" t="s">
        <v>17</v>
      </c>
      <c r="L7" s="362" t="s">
        <v>9</v>
      </c>
      <c r="M7" s="88" t="s">
        <v>8</v>
      </c>
      <c r="N7" s="178" t="s">
        <v>10</v>
      </c>
      <c r="O7" s="97" t="s">
        <v>13</v>
      </c>
      <c r="P7" s="98" t="s">
        <v>14</v>
      </c>
      <c r="Q7" s="354" t="s">
        <v>15</v>
      </c>
      <c r="R7" s="119" t="s">
        <v>19</v>
      </c>
      <c r="S7" s="120" t="s">
        <v>20</v>
      </c>
    </row>
    <row r="8" spans="1:19" ht="46.5" customHeight="1" thickBot="1" x14ac:dyDescent="0.4">
      <c r="A8" s="365"/>
      <c r="B8" s="367"/>
      <c r="C8" s="79"/>
      <c r="D8" s="361"/>
      <c r="E8" s="85"/>
      <c r="F8" s="86"/>
      <c r="G8" s="86"/>
      <c r="H8" s="86"/>
      <c r="I8" s="87"/>
      <c r="J8" s="361"/>
      <c r="K8" s="361"/>
      <c r="L8" s="363"/>
      <c r="M8" s="89"/>
      <c r="N8" s="179"/>
      <c r="O8" s="99"/>
      <c r="P8" s="100"/>
      <c r="Q8" s="355"/>
      <c r="R8" s="121"/>
      <c r="S8" s="122"/>
    </row>
    <row r="9" spans="1:19" ht="39" customHeight="1" x14ac:dyDescent="0.35">
      <c r="A9" s="13" t="s">
        <v>30</v>
      </c>
      <c r="B9" s="14"/>
      <c r="C9" s="80"/>
      <c r="D9" s="46"/>
      <c r="E9" s="46" t="s">
        <v>41</v>
      </c>
      <c r="F9" s="46" t="s">
        <v>42</v>
      </c>
      <c r="G9" s="46" t="s">
        <v>43</v>
      </c>
      <c r="H9" s="46" t="s">
        <v>44</v>
      </c>
      <c r="I9" s="23" t="s">
        <v>45</v>
      </c>
      <c r="J9" s="15"/>
      <c r="K9" s="15"/>
      <c r="L9" s="45"/>
      <c r="M9" s="90"/>
      <c r="N9" s="180"/>
      <c r="O9" s="101"/>
      <c r="P9" s="106"/>
      <c r="Q9" s="184"/>
      <c r="R9" s="111"/>
      <c r="S9" s="115"/>
    </row>
    <row r="10" spans="1:19" ht="39" customHeight="1" x14ac:dyDescent="0.35">
      <c r="A10" s="220" t="s">
        <v>47</v>
      </c>
      <c r="B10" s="221" t="s">
        <v>31</v>
      </c>
      <c r="C10" s="188" t="s">
        <v>39</v>
      </c>
      <c r="D10" s="222" t="s">
        <v>32</v>
      </c>
      <c r="E10" s="222">
        <v>0.9</v>
      </c>
      <c r="F10" s="189">
        <v>0.2</v>
      </c>
      <c r="G10" s="189">
        <v>1.1000000000000001</v>
      </c>
      <c r="H10" s="189" t="s">
        <v>46</v>
      </c>
      <c r="I10" s="189">
        <v>1.3</v>
      </c>
      <c r="J10" s="189">
        <v>2.5</v>
      </c>
      <c r="K10" s="189" t="s">
        <v>33</v>
      </c>
      <c r="L10" s="217">
        <v>42233</v>
      </c>
      <c r="M10" s="190">
        <v>42236</v>
      </c>
      <c r="N10" s="218" t="s">
        <v>36</v>
      </c>
      <c r="O10" s="191"/>
      <c r="P10" s="192"/>
      <c r="Q10" s="219"/>
      <c r="R10" s="193"/>
      <c r="S10" s="194"/>
    </row>
    <row r="11" spans="1:19" ht="33.75" customHeight="1" x14ac:dyDescent="0.35">
      <c r="A11" s="196" t="s">
        <v>48</v>
      </c>
      <c r="B11" s="356" t="s">
        <v>31</v>
      </c>
      <c r="C11" s="188" t="s">
        <v>39</v>
      </c>
      <c r="D11" s="358" t="s">
        <v>32</v>
      </c>
      <c r="E11" s="189">
        <v>0.7</v>
      </c>
      <c r="F11" s="197">
        <v>0.5</v>
      </c>
      <c r="G11" s="198">
        <v>1.2</v>
      </c>
      <c r="H11" s="198">
        <v>1</v>
      </c>
      <c r="I11" s="198">
        <v>2.2000000000000002</v>
      </c>
      <c r="J11" s="370">
        <v>2.5</v>
      </c>
      <c r="K11" s="370" t="s">
        <v>33</v>
      </c>
      <c r="L11" s="368">
        <v>42233</v>
      </c>
      <c r="M11" s="213">
        <v>42236</v>
      </c>
      <c r="N11" s="195" t="s">
        <v>36</v>
      </c>
      <c r="O11" s="199"/>
      <c r="P11" s="200"/>
      <c r="Q11" s="201"/>
      <c r="R11" s="202"/>
      <c r="S11" s="203"/>
    </row>
    <row r="12" spans="1:19" ht="0.75" hidden="1" customHeight="1" x14ac:dyDescent="0.35">
      <c r="A12" s="204"/>
      <c r="B12" s="357"/>
      <c r="C12" s="205"/>
      <c r="D12" s="359"/>
      <c r="E12" s="205"/>
      <c r="F12" s="206"/>
      <c r="G12" s="207"/>
      <c r="H12" s="207"/>
      <c r="I12" s="207"/>
      <c r="J12" s="371"/>
      <c r="K12" s="371"/>
      <c r="L12" s="369"/>
      <c r="M12" s="213"/>
      <c r="N12" s="195"/>
      <c r="O12" s="208"/>
      <c r="P12" s="209"/>
      <c r="Q12" s="210"/>
      <c r="R12" s="211"/>
      <c r="S12" s="212" t="s">
        <v>40</v>
      </c>
    </row>
    <row r="13" spans="1:19" ht="36" customHeight="1" x14ac:dyDescent="0.35">
      <c r="A13" s="223" t="s">
        <v>47</v>
      </c>
      <c r="B13" s="25" t="s">
        <v>31</v>
      </c>
      <c r="C13" s="81" t="s">
        <v>39</v>
      </c>
      <c r="D13" s="24" t="s">
        <v>32</v>
      </c>
      <c r="E13" s="26" t="s">
        <v>36</v>
      </c>
      <c r="F13" s="26" t="s">
        <v>36</v>
      </c>
      <c r="G13" s="26" t="s">
        <v>36</v>
      </c>
      <c r="H13" s="26" t="s">
        <v>36</v>
      </c>
      <c r="I13" s="26" t="s">
        <v>36</v>
      </c>
      <c r="J13" s="26">
        <v>2.5</v>
      </c>
      <c r="K13" s="26" t="s">
        <v>36</v>
      </c>
      <c r="L13" s="29">
        <v>42326</v>
      </c>
      <c r="M13" s="214" t="s">
        <v>36</v>
      </c>
      <c r="N13" s="181" t="s">
        <v>36</v>
      </c>
      <c r="O13" s="102"/>
      <c r="P13" s="107"/>
      <c r="Q13" s="185"/>
      <c r="R13" s="112"/>
      <c r="S13" s="116" t="s">
        <v>40</v>
      </c>
    </row>
    <row r="14" spans="1:19" ht="36" customHeight="1" x14ac:dyDescent="0.35">
      <c r="A14" s="28" t="s">
        <v>48</v>
      </c>
      <c r="B14" s="25" t="s">
        <v>31</v>
      </c>
      <c r="C14" s="24" t="s">
        <v>39</v>
      </c>
      <c r="D14" s="24" t="s">
        <v>32</v>
      </c>
      <c r="E14" s="25" t="s">
        <v>36</v>
      </c>
      <c r="F14" s="25" t="s">
        <v>36</v>
      </c>
      <c r="G14" s="25" t="s">
        <v>36</v>
      </c>
      <c r="H14" s="25" t="s">
        <v>36</v>
      </c>
      <c r="I14" s="25" t="s">
        <v>36</v>
      </c>
      <c r="J14" s="30">
        <v>2.5</v>
      </c>
      <c r="K14" s="30" t="s">
        <v>36</v>
      </c>
      <c r="L14" s="29" t="s">
        <v>63</v>
      </c>
      <c r="M14" s="92" t="s">
        <v>36</v>
      </c>
      <c r="N14" s="181" t="s">
        <v>36</v>
      </c>
      <c r="O14" s="102"/>
      <c r="P14" s="107"/>
      <c r="Q14" s="185"/>
      <c r="R14" s="112"/>
      <c r="S14" s="117" t="s">
        <v>40</v>
      </c>
    </row>
    <row r="15" spans="1:19" ht="38.25" customHeight="1" x14ac:dyDescent="0.35">
      <c r="A15" s="44" t="s">
        <v>47</v>
      </c>
      <c r="B15" s="25" t="s">
        <v>31</v>
      </c>
      <c r="C15" s="24" t="s">
        <v>39</v>
      </c>
      <c r="D15" s="24" t="s">
        <v>32</v>
      </c>
      <c r="E15" s="25" t="s">
        <v>36</v>
      </c>
      <c r="F15" s="25" t="s">
        <v>36</v>
      </c>
      <c r="G15" s="25" t="s">
        <v>36</v>
      </c>
      <c r="H15" s="25" t="s">
        <v>36</v>
      </c>
      <c r="I15" s="25" t="s">
        <v>36</v>
      </c>
      <c r="J15" s="26">
        <v>2.5</v>
      </c>
      <c r="K15" s="26" t="s">
        <v>36</v>
      </c>
      <c r="L15" s="27" t="s">
        <v>64</v>
      </c>
      <c r="M15" s="91" t="s">
        <v>36</v>
      </c>
      <c r="N15" s="182" t="s">
        <v>36</v>
      </c>
      <c r="O15" s="103"/>
      <c r="P15" s="108"/>
      <c r="Q15" s="186"/>
      <c r="R15" s="113"/>
      <c r="S15" s="116" t="s">
        <v>40</v>
      </c>
    </row>
    <row r="16" spans="1:19" ht="35.25" customHeight="1" x14ac:dyDescent="0.35">
      <c r="A16" s="28" t="s">
        <v>48</v>
      </c>
      <c r="B16" s="31" t="s">
        <v>31</v>
      </c>
      <c r="C16" s="53" t="s">
        <v>49</v>
      </c>
      <c r="D16" s="30" t="s">
        <v>32</v>
      </c>
      <c r="E16" s="25" t="s">
        <v>36</v>
      </c>
      <c r="F16" s="25" t="s">
        <v>36</v>
      </c>
      <c r="G16" s="25" t="s">
        <v>36</v>
      </c>
      <c r="H16" s="25" t="s">
        <v>36</v>
      </c>
      <c r="I16" s="25" t="s">
        <v>36</v>
      </c>
      <c r="J16" s="30">
        <v>2.5</v>
      </c>
      <c r="K16" s="30" t="s">
        <v>36</v>
      </c>
      <c r="L16" s="29" t="s">
        <v>64</v>
      </c>
      <c r="M16" s="92" t="s">
        <v>36</v>
      </c>
      <c r="N16" s="47" t="s">
        <v>36</v>
      </c>
      <c r="O16" s="104"/>
      <c r="P16" s="109"/>
      <c r="Q16" s="187"/>
      <c r="R16" s="112"/>
      <c r="S16" s="116" t="s">
        <v>40</v>
      </c>
    </row>
    <row r="17" spans="1:19" ht="38.25" customHeight="1" x14ac:dyDescent="0.35">
      <c r="A17" s="44" t="s">
        <v>47</v>
      </c>
      <c r="B17" s="25" t="s">
        <v>31</v>
      </c>
      <c r="C17" s="24" t="s">
        <v>39</v>
      </c>
      <c r="D17" s="24" t="s">
        <v>32</v>
      </c>
      <c r="E17" s="216">
        <v>1.9</v>
      </c>
      <c r="F17" s="216">
        <v>0.4</v>
      </c>
      <c r="G17" s="216">
        <v>2.2999999999999998</v>
      </c>
      <c r="H17" s="26"/>
      <c r="I17" s="26"/>
      <c r="J17" s="26">
        <v>2.5</v>
      </c>
      <c r="K17" s="26" t="s">
        <v>50</v>
      </c>
      <c r="L17" s="27">
        <v>42495</v>
      </c>
      <c r="M17" s="91">
        <v>42501</v>
      </c>
      <c r="N17" s="182">
        <v>42515</v>
      </c>
      <c r="O17" s="103"/>
      <c r="P17" s="108"/>
      <c r="Q17" s="186"/>
      <c r="R17" s="113"/>
      <c r="S17" s="116"/>
    </row>
    <row r="18" spans="1:19" ht="35.25" customHeight="1" x14ac:dyDescent="0.35">
      <c r="A18" s="28" t="s">
        <v>48</v>
      </c>
      <c r="B18" s="31" t="s">
        <v>31</v>
      </c>
      <c r="C18" s="53" t="s">
        <v>49</v>
      </c>
      <c r="D18" s="30" t="s">
        <v>32</v>
      </c>
      <c r="E18" s="166">
        <v>1.6</v>
      </c>
      <c r="F18" s="166">
        <v>0.6</v>
      </c>
      <c r="G18" s="166">
        <v>2.2000000000000002</v>
      </c>
      <c r="H18" s="30"/>
      <c r="I18" s="30"/>
      <c r="J18" s="30">
        <v>2.5</v>
      </c>
      <c r="K18" s="30" t="s">
        <v>50</v>
      </c>
      <c r="L18" s="27">
        <v>42495</v>
      </c>
      <c r="M18" s="91">
        <v>42501</v>
      </c>
      <c r="N18" s="182">
        <v>42515</v>
      </c>
      <c r="O18" s="104"/>
      <c r="P18" s="109"/>
      <c r="Q18" s="187"/>
      <c r="R18" s="112"/>
      <c r="S18" s="116"/>
    </row>
    <row r="19" spans="1:19" ht="38.25" customHeight="1" x14ac:dyDescent="0.35">
      <c r="A19" s="44" t="s">
        <v>47</v>
      </c>
      <c r="B19" s="25" t="s">
        <v>31</v>
      </c>
      <c r="C19" s="24" t="s">
        <v>39</v>
      </c>
      <c r="D19" s="24" t="s">
        <v>32</v>
      </c>
      <c r="E19" s="26">
        <v>1.9</v>
      </c>
      <c r="F19" s="26">
        <v>0.4</v>
      </c>
      <c r="G19" s="26">
        <v>2.2999999999999998</v>
      </c>
      <c r="H19" s="26"/>
      <c r="I19" s="26"/>
      <c r="J19" s="26">
        <v>2.5</v>
      </c>
      <c r="K19" s="26" t="s">
        <v>50</v>
      </c>
      <c r="L19" s="27">
        <v>42524</v>
      </c>
      <c r="M19" s="91">
        <v>42537</v>
      </c>
      <c r="N19" s="182">
        <v>42548</v>
      </c>
      <c r="O19" s="103"/>
      <c r="P19" s="108"/>
      <c r="Q19" s="186"/>
      <c r="R19" s="113"/>
      <c r="S19" s="116"/>
    </row>
    <row r="20" spans="1:19" ht="35.25" customHeight="1" x14ac:dyDescent="0.35">
      <c r="A20" s="28" t="s">
        <v>48</v>
      </c>
      <c r="B20" s="31" t="s">
        <v>31</v>
      </c>
      <c r="C20" s="31" t="s">
        <v>49</v>
      </c>
      <c r="D20" s="30" t="s">
        <v>32</v>
      </c>
      <c r="E20" s="30">
        <v>1.6</v>
      </c>
      <c r="F20" s="30">
        <v>0.6</v>
      </c>
      <c r="G20" s="30">
        <v>2.2000000000000002</v>
      </c>
      <c r="H20" s="30"/>
      <c r="I20" s="30"/>
      <c r="J20" s="30">
        <v>2.5</v>
      </c>
      <c r="K20" s="30" t="s">
        <v>50</v>
      </c>
      <c r="L20" s="32">
        <v>42524</v>
      </c>
      <c r="M20" s="93">
        <v>42537</v>
      </c>
      <c r="N20" s="182">
        <v>42548</v>
      </c>
      <c r="O20" s="104"/>
      <c r="P20" s="109"/>
      <c r="Q20" s="187"/>
      <c r="R20" s="112"/>
      <c r="S20" s="116"/>
    </row>
    <row r="21" spans="1:19" ht="38.25" customHeight="1" x14ac:dyDescent="0.35">
      <c r="A21" s="38" t="s">
        <v>47</v>
      </c>
      <c r="B21" s="31" t="s">
        <v>31</v>
      </c>
      <c r="C21" s="30" t="s">
        <v>39</v>
      </c>
      <c r="D21" s="30" t="s">
        <v>32</v>
      </c>
      <c r="E21" s="30">
        <v>0.7</v>
      </c>
      <c r="F21" s="30">
        <v>0.2</v>
      </c>
      <c r="G21" s="30">
        <v>0.9</v>
      </c>
      <c r="H21" s="30"/>
      <c r="I21" s="30"/>
      <c r="J21" s="30">
        <v>2.5</v>
      </c>
      <c r="K21" s="30" t="s">
        <v>50</v>
      </c>
      <c r="L21" s="32">
        <v>42555</v>
      </c>
      <c r="M21" s="93">
        <v>42586</v>
      </c>
      <c r="N21" s="182">
        <v>42592</v>
      </c>
      <c r="O21" s="103"/>
      <c r="P21" s="108"/>
      <c r="Q21" s="186"/>
      <c r="R21" s="113"/>
      <c r="S21" s="116"/>
    </row>
    <row r="22" spans="1:19" ht="35.25" customHeight="1" x14ac:dyDescent="0.35">
      <c r="A22" s="28" t="s">
        <v>48</v>
      </c>
      <c r="B22" s="31" t="s">
        <v>31</v>
      </c>
      <c r="C22" s="31" t="s">
        <v>49</v>
      </c>
      <c r="D22" s="30" t="s">
        <v>32</v>
      </c>
      <c r="E22" s="30">
        <v>0.2</v>
      </c>
      <c r="F22" s="30">
        <v>0.2</v>
      </c>
      <c r="G22" s="30">
        <v>0.4</v>
      </c>
      <c r="H22" s="30"/>
      <c r="I22" s="30"/>
      <c r="J22" s="30">
        <v>2.5</v>
      </c>
      <c r="K22" s="30" t="s">
        <v>50</v>
      </c>
      <c r="L22" s="32">
        <v>42555</v>
      </c>
      <c r="M22" s="93">
        <v>42586</v>
      </c>
      <c r="N22" s="182">
        <v>42592</v>
      </c>
      <c r="O22" s="104"/>
      <c r="P22" s="109"/>
      <c r="Q22" s="187"/>
      <c r="R22" s="112"/>
      <c r="S22" s="116" t="s">
        <v>51</v>
      </c>
    </row>
    <row r="23" spans="1:19" ht="52.5" customHeight="1" x14ac:dyDescent="0.35">
      <c r="A23" s="38" t="s">
        <v>47</v>
      </c>
      <c r="B23" s="31" t="s">
        <v>31</v>
      </c>
      <c r="C23" s="30" t="s">
        <v>39</v>
      </c>
      <c r="D23" s="30" t="s">
        <v>32</v>
      </c>
      <c r="E23" s="30">
        <v>0.1</v>
      </c>
      <c r="F23" s="30">
        <v>0.1</v>
      </c>
      <c r="G23" s="30">
        <v>0.1</v>
      </c>
      <c r="H23" s="30"/>
      <c r="I23" s="30"/>
      <c r="J23" s="30">
        <v>2.5</v>
      </c>
      <c r="K23" s="30" t="s">
        <v>50</v>
      </c>
      <c r="L23" s="32">
        <v>42586</v>
      </c>
      <c r="M23" s="93">
        <v>42606</v>
      </c>
      <c r="N23" s="182">
        <v>42612</v>
      </c>
      <c r="O23" s="103"/>
      <c r="P23" s="108"/>
      <c r="Q23" s="186"/>
      <c r="R23" s="113"/>
      <c r="S23" s="116"/>
    </row>
    <row r="24" spans="1:19" ht="42.75" customHeight="1" x14ac:dyDescent="0.35">
      <c r="A24" s="28" t="s">
        <v>48</v>
      </c>
      <c r="B24" s="31" t="s">
        <v>31</v>
      </c>
      <c r="C24" s="31" t="s">
        <v>49</v>
      </c>
      <c r="D24" s="30" t="s">
        <v>32</v>
      </c>
      <c r="E24" s="33" t="s">
        <v>36</v>
      </c>
      <c r="F24" s="33" t="s">
        <v>36</v>
      </c>
      <c r="G24" s="33" t="s">
        <v>36</v>
      </c>
      <c r="H24" s="30"/>
      <c r="I24" s="30"/>
      <c r="J24" s="30">
        <v>2.5</v>
      </c>
      <c r="K24" s="30" t="s">
        <v>50</v>
      </c>
      <c r="L24" s="32">
        <v>42586</v>
      </c>
      <c r="M24" s="93">
        <v>42606</v>
      </c>
      <c r="N24" s="182">
        <v>42612</v>
      </c>
      <c r="O24" s="104"/>
      <c r="P24" s="109"/>
      <c r="Q24" s="187"/>
      <c r="R24" s="112"/>
      <c r="S24" s="116"/>
    </row>
    <row r="25" spans="1:19" ht="53.25" customHeight="1" x14ac:dyDescent="0.35">
      <c r="A25" s="38" t="s">
        <v>47</v>
      </c>
      <c r="B25" s="31" t="s">
        <v>31</v>
      </c>
      <c r="C25" s="30" t="s">
        <v>39</v>
      </c>
      <c r="D25" s="30" t="s">
        <v>32</v>
      </c>
      <c r="E25" s="215">
        <v>0.6</v>
      </c>
      <c r="F25" s="215">
        <v>0.1</v>
      </c>
      <c r="G25" s="215">
        <v>0.7</v>
      </c>
      <c r="H25" s="30"/>
      <c r="I25" s="30"/>
      <c r="J25" s="30">
        <v>2.5</v>
      </c>
      <c r="K25" s="30" t="s">
        <v>50</v>
      </c>
      <c r="L25" s="32">
        <v>42619</v>
      </c>
      <c r="M25" s="93">
        <v>42636</v>
      </c>
      <c r="N25" s="182">
        <v>42643</v>
      </c>
      <c r="O25" s="103"/>
      <c r="P25" s="108"/>
      <c r="Q25" s="186"/>
      <c r="R25" s="113"/>
      <c r="S25" s="116" t="s">
        <v>52</v>
      </c>
    </row>
    <row r="26" spans="1:19" ht="54.75" customHeight="1" x14ac:dyDescent="0.35">
      <c r="A26" s="28" t="s">
        <v>48</v>
      </c>
      <c r="B26" s="31" t="s">
        <v>31</v>
      </c>
      <c r="C26" s="31" t="s">
        <v>49</v>
      </c>
      <c r="D26" s="30" t="s">
        <v>32</v>
      </c>
      <c r="E26" s="154">
        <v>0.9</v>
      </c>
      <c r="F26" s="154">
        <v>0.3</v>
      </c>
      <c r="G26" s="154">
        <v>1.2</v>
      </c>
      <c r="H26" s="30"/>
      <c r="I26" s="30"/>
      <c r="J26" s="30">
        <v>2.5</v>
      </c>
      <c r="K26" s="30" t="s">
        <v>50</v>
      </c>
      <c r="L26" s="32">
        <v>42619</v>
      </c>
      <c r="M26" s="93">
        <v>42636</v>
      </c>
      <c r="N26" s="182">
        <v>42643</v>
      </c>
      <c r="O26" s="104"/>
      <c r="P26" s="109"/>
      <c r="Q26" s="187"/>
      <c r="R26" s="112"/>
      <c r="S26" s="116"/>
    </row>
    <row r="27" spans="1:19" ht="53.25" customHeight="1" x14ac:dyDescent="0.35">
      <c r="A27" s="38" t="s">
        <v>47</v>
      </c>
      <c r="B27" s="31" t="s">
        <v>31</v>
      </c>
      <c r="C27" s="30" t="s">
        <v>39</v>
      </c>
      <c r="D27" s="30" t="s">
        <v>32</v>
      </c>
      <c r="E27" s="30">
        <v>3</v>
      </c>
      <c r="F27" s="30">
        <v>0.4</v>
      </c>
      <c r="G27" s="30">
        <v>3.4</v>
      </c>
      <c r="H27" s="30"/>
      <c r="I27" s="30"/>
      <c r="J27" s="30">
        <v>2.5</v>
      </c>
      <c r="K27" s="30" t="s">
        <v>50</v>
      </c>
      <c r="L27" s="32">
        <v>42650</v>
      </c>
      <c r="M27" s="93">
        <v>42667</v>
      </c>
      <c r="N27" s="182">
        <v>42671</v>
      </c>
      <c r="O27" s="103"/>
      <c r="P27" s="108"/>
      <c r="Q27" s="186"/>
      <c r="R27" s="113"/>
      <c r="S27" s="116"/>
    </row>
    <row r="28" spans="1:19" ht="54.75" customHeight="1" x14ac:dyDescent="0.35">
      <c r="A28" s="28" t="s">
        <v>48</v>
      </c>
      <c r="B28" s="31" t="s">
        <v>31</v>
      </c>
      <c r="C28" s="31" t="s">
        <v>49</v>
      </c>
      <c r="D28" s="30" t="s">
        <v>32</v>
      </c>
      <c r="E28" s="30">
        <v>0.2</v>
      </c>
      <c r="F28" s="30">
        <v>0.1</v>
      </c>
      <c r="G28" s="30">
        <v>0.3</v>
      </c>
      <c r="H28" s="30"/>
      <c r="I28" s="30"/>
      <c r="J28" s="30">
        <v>2.5</v>
      </c>
      <c r="K28" s="30" t="s">
        <v>50</v>
      </c>
      <c r="L28" s="32">
        <v>42650</v>
      </c>
      <c r="M28" s="93">
        <v>42667</v>
      </c>
      <c r="N28" s="182">
        <v>42671</v>
      </c>
      <c r="O28" s="104"/>
      <c r="P28" s="109"/>
      <c r="Q28" s="187"/>
      <c r="R28" s="112"/>
      <c r="S28" s="116"/>
    </row>
    <row r="29" spans="1:19" ht="53.25" customHeight="1" x14ac:dyDescent="0.35">
      <c r="A29" s="38" t="s">
        <v>47</v>
      </c>
      <c r="B29" s="31" t="s">
        <v>31</v>
      </c>
      <c r="C29" s="30" t="s">
        <v>39</v>
      </c>
      <c r="D29" s="30" t="s">
        <v>32</v>
      </c>
      <c r="E29" s="34">
        <v>0.5</v>
      </c>
      <c r="F29" s="34">
        <v>0.7</v>
      </c>
      <c r="G29" s="34">
        <v>1.2</v>
      </c>
      <c r="H29" s="30"/>
      <c r="I29" s="30"/>
      <c r="J29" s="30">
        <v>2.5</v>
      </c>
      <c r="K29" s="30" t="s">
        <v>50</v>
      </c>
      <c r="L29" s="227">
        <v>42650</v>
      </c>
      <c r="M29" s="93"/>
      <c r="N29" s="182"/>
      <c r="O29" s="103"/>
      <c r="P29" s="108"/>
      <c r="Q29" s="186"/>
      <c r="R29" s="113"/>
      <c r="S29" s="116"/>
    </row>
    <row r="30" spans="1:19" ht="54.75" customHeight="1" x14ac:dyDescent="0.35">
      <c r="A30" s="28" t="s">
        <v>48</v>
      </c>
      <c r="B30" s="31" t="s">
        <v>31</v>
      </c>
      <c r="C30" s="31" t="s">
        <v>49</v>
      </c>
      <c r="D30" s="30" t="s">
        <v>32</v>
      </c>
      <c r="E30" s="34">
        <v>0.2</v>
      </c>
      <c r="F30" s="34">
        <v>0.3</v>
      </c>
      <c r="G30" s="34">
        <v>0.5</v>
      </c>
      <c r="H30" s="30"/>
      <c r="I30" s="30"/>
      <c r="J30" s="30">
        <v>2.5</v>
      </c>
      <c r="K30" s="30" t="s">
        <v>50</v>
      </c>
      <c r="L30" s="227">
        <v>42650</v>
      </c>
      <c r="M30" s="94"/>
      <c r="N30" s="47"/>
      <c r="O30" s="104"/>
      <c r="P30" s="109"/>
      <c r="Q30" s="187"/>
      <c r="R30" s="112"/>
      <c r="S30" s="116"/>
    </row>
    <row r="31" spans="1:19" ht="53.25" customHeight="1" x14ac:dyDescent="0.35">
      <c r="A31" s="38" t="s">
        <v>47</v>
      </c>
      <c r="B31" s="31" t="s">
        <v>31</v>
      </c>
      <c r="C31" s="30" t="s">
        <v>39</v>
      </c>
      <c r="D31" s="30" t="s">
        <v>32</v>
      </c>
      <c r="E31" s="35">
        <v>0.6</v>
      </c>
      <c r="F31" s="35">
        <v>0.1</v>
      </c>
      <c r="G31" s="35">
        <v>0.7</v>
      </c>
      <c r="H31" s="30"/>
      <c r="I31" s="30"/>
      <c r="J31" s="30">
        <v>2.5</v>
      </c>
      <c r="K31" s="30" t="s">
        <v>50</v>
      </c>
      <c r="L31" s="227">
        <v>42682</v>
      </c>
      <c r="M31" s="93"/>
      <c r="N31" s="182"/>
      <c r="O31" s="103"/>
      <c r="P31" s="108"/>
      <c r="Q31" s="186"/>
      <c r="R31" s="113"/>
      <c r="S31" s="116"/>
    </row>
    <row r="32" spans="1:19" ht="54.75" customHeight="1" x14ac:dyDescent="0.35">
      <c r="A32" s="28" t="s">
        <v>48</v>
      </c>
      <c r="B32" s="31" t="s">
        <v>31</v>
      </c>
      <c r="C32" s="31" t="s">
        <v>49</v>
      </c>
      <c r="D32" s="30" t="s">
        <v>32</v>
      </c>
      <c r="E32" s="35">
        <v>0.7</v>
      </c>
      <c r="F32" s="35">
        <v>0.1</v>
      </c>
      <c r="G32" s="35">
        <v>0.8</v>
      </c>
      <c r="H32" s="30"/>
      <c r="I32" s="30"/>
      <c r="J32" s="30">
        <v>2.5</v>
      </c>
      <c r="K32" s="30" t="s">
        <v>50</v>
      </c>
      <c r="L32" s="227">
        <v>42682</v>
      </c>
      <c r="M32" s="94"/>
      <c r="N32" s="47"/>
      <c r="O32" s="105"/>
      <c r="P32" s="110"/>
      <c r="Q32" s="187"/>
      <c r="R32" s="112"/>
      <c r="S32" s="116"/>
    </row>
    <row r="33" spans="1:19" ht="24" x14ac:dyDescent="0.35">
      <c r="A33" s="38" t="s">
        <v>47</v>
      </c>
      <c r="B33" s="31" t="s">
        <v>31</v>
      </c>
      <c r="C33" s="30" t="s">
        <v>39</v>
      </c>
      <c r="D33" s="30" t="s">
        <v>32</v>
      </c>
      <c r="E33" s="35">
        <v>0.8</v>
      </c>
      <c r="F33" s="35">
        <v>0.2</v>
      </c>
      <c r="G33" s="35">
        <v>1</v>
      </c>
      <c r="H33" s="33"/>
      <c r="I33" s="33"/>
      <c r="J33" s="30">
        <v>2.5</v>
      </c>
      <c r="K33" s="43" t="s">
        <v>50</v>
      </c>
      <c r="L33" s="227">
        <v>42712</v>
      </c>
      <c r="M33" s="95"/>
      <c r="N33" s="37"/>
      <c r="O33" s="114"/>
      <c r="P33" s="43"/>
      <c r="Q33" s="39"/>
      <c r="R33" s="114"/>
      <c r="S33" s="118"/>
    </row>
    <row r="34" spans="1:19" ht="24" x14ac:dyDescent="0.35">
      <c r="A34" s="28" t="s">
        <v>48</v>
      </c>
      <c r="B34" s="31" t="s">
        <v>31</v>
      </c>
      <c r="C34" s="30" t="s">
        <v>39</v>
      </c>
      <c r="D34" s="30" t="s">
        <v>32</v>
      </c>
      <c r="E34" s="35">
        <v>0.6</v>
      </c>
      <c r="F34" s="35">
        <v>0.2</v>
      </c>
      <c r="G34" s="35">
        <v>0.8</v>
      </c>
      <c r="H34" s="33"/>
      <c r="I34" s="33"/>
      <c r="J34" s="30">
        <v>2.5</v>
      </c>
      <c r="K34" s="43" t="s">
        <v>50</v>
      </c>
      <c r="L34" s="227">
        <v>42712</v>
      </c>
      <c r="M34" s="95"/>
      <c r="N34" s="37"/>
      <c r="O34" s="40"/>
      <c r="P34" s="33"/>
      <c r="Q34" s="39"/>
      <c r="R34" s="40"/>
      <c r="S34" s="118"/>
    </row>
    <row r="35" spans="1:19" ht="24" x14ac:dyDescent="0.35">
      <c r="A35" s="38" t="s">
        <v>47</v>
      </c>
      <c r="B35" s="31" t="s">
        <v>31</v>
      </c>
      <c r="C35" s="30" t="s">
        <v>54</v>
      </c>
      <c r="D35" s="30" t="s">
        <v>32</v>
      </c>
      <c r="E35" s="35">
        <v>1</v>
      </c>
      <c r="F35" s="35">
        <v>0.2</v>
      </c>
      <c r="G35" s="35">
        <v>1.2</v>
      </c>
      <c r="H35" s="33"/>
      <c r="I35" s="33"/>
      <c r="J35" s="30">
        <v>2.5</v>
      </c>
      <c r="K35" s="43" t="s">
        <v>50</v>
      </c>
      <c r="L35" s="227">
        <v>42712</v>
      </c>
      <c r="M35" s="95"/>
      <c r="N35" s="37"/>
      <c r="O35" s="40"/>
      <c r="P35" s="33"/>
      <c r="Q35" s="39"/>
      <c r="R35" s="40"/>
      <c r="S35" s="39"/>
    </row>
    <row r="36" spans="1:19" ht="24" x14ac:dyDescent="0.35">
      <c r="A36" s="28" t="s">
        <v>48</v>
      </c>
      <c r="B36" s="31" t="s">
        <v>31</v>
      </c>
      <c r="C36" s="30" t="s">
        <v>54</v>
      </c>
      <c r="D36" s="30" t="s">
        <v>32</v>
      </c>
      <c r="E36" s="35">
        <v>2.5</v>
      </c>
      <c r="F36" s="35">
        <v>0.6</v>
      </c>
      <c r="G36" s="35">
        <v>3.1</v>
      </c>
      <c r="H36" s="33"/>
      <c r="I36" s="33"/>
      <c r="J36" s="30">
        <v>2.5</v>
      </c>
      <c r="K36" s="43" t="s">
        <v>50</v>
      </c>
      <c r="L36" s="227">
        <v>42712</v>
      </c>
      <c r="M36" s="95"/>
      <c r="N36" s="37"/>
      <c r="O36" s="40"/>
      <c r="P36" s="33"/>
      <c r="Q36" s="39"/>
      <c r="R36" s="40"/>
      <c r="S36" s="39"/>
    </row>
    <row r="37" spans="1:19" ht="24" x14ac:dyDescent="0.35">
      <c r="A37" s="38" t="s">
        <v>47</v>
      </c>
      <c r="B37" s="31" t="s">
        <v>31</v>
      </c>
      <c r="C37" s="30" t="s">
        <v>54</v>
      </c>
      <c r="D37" s="30" t="s">
        <v>32</v>
      </c>
      <c r="E37" s="35">
        <v>0.7</v>
      </c>
      <c r="F37" s="35">
        <v>0.2</v>
      </c>
      <c r="G37" s="35">
        <v>0.9</v>
      </c>
      <c r="H37" s="33"/>
      <c r="I37" s="33"/>
      <c r="J37" s="30">
        <v>2.5</v>
      </c>
      <c r="K37" s="43" t="s">
        <v>50</v>
      </c>
      <c r="L37" s="36">
        <v>42750</v>
      </c>
      <c r="M37" s="95"/>
      <c r="N37" s="37"/>
      <c r="O37" s="40"/>
      <c r="P37" s="33"/>
      <c r="Q37" s="39"/>
      <c r="R37" s="40"/>
      <c r="S37" s="39"/>
    </row>
    <row r="38" spans="1:19" ht="24" x14ac:dyDescent="0.35">
      <c r="A38" s="28" t="s">
        <v>48</v>
      </c>
      <c r="B38" s="31" t="s">
        <v>31</v>
      </c>
      <c r="C38" s="30" t="s">
        <v>54</v>
      </c>
      <c r="D38" s="30" t="s">
        <v>32</v>
      </c>
      <c r="E38" s="35">
        <v>0.5</v>
      </c>
      <c r="F38" s="35">
        <v>0.5</v>
      </c>
      <c r="G38" s="35">
        <v>1</v>
      </c>
      <c r="H38" s="33"/>
      <c r="I38" s="33"/>
      <c r="J38" s="30">
        <v>2.5</v>
      </c>
      <c r="K38" s="43" t="s">
        <v>50</v>
      </c>
      <c r="L38" s="36">
        <v>42750</v>
      </c>
      <c r="M38" s="95"/>
      <c r="N38" s="37"/>
      <c r="O38" s="40"/>
      <c r="P38" s="33"/>
      <c r="Q38" s="39"/>
      <c r="R38" s="40"/>
      <c r="S38" s="39"/>
    </row>
    <row r="39" spans="1:19" ht="24" x14ac:dyDescent="0.35">
      <c r="A39" s="44" t="s">
        <v>47</v>
      </c>
      <c r="B39" s="25" t="s">
        <v>31</v>
      </c>
      <c r="C39" s="26" t="s">
        <v>54</v>
      </c>
      <c r="D39" s="26" t="s">
        <v>32</v>
      </c>
      <c r="E39" s="49">
        <v>0.9</v>
      </c>
      <c r="F39" s="49">
        <v>0.2</v>
      </c>
      <c r="G39" s="49">
        <v>0.7</v>
      </c>
      <c r="H39" s="48"/>
      <c r="I39" s="48"/>
      <c r="J39" s="26">
        <v>2.5</v>
      </c>
      <c r="K39" s="51" t="s">
        <v>50</v>
      </c>
      <c r="L39" s="50">
        <v>42776</v>
      </c>
      <c r="M39" s="96"/>
      <c r="N39" s="183"/>
      <c r="O39" s="40"/>
      <c r="P39" s="33"/>
      <c r="Q39" s="39"/>
      <c r="R39" s="40"/>
      <c r="S39" s="39"/>
    </row>
    <row r="40" spans="1:19" ht="24" x14ac:dyDescent="0.35">
      <c r="A40" s="152" t="s">
        <v>48</v>
      </c>
      <c r="B40" s="153" t="s">
        <v>31</v>
      </c>
      <c r="C40" s="154" t="s">
        <v>57</v>
      </c>
      <c r="D40" s="154" t="s">
        <v>32</v>
      </c>
      <c r="E40" s="155">
        <v>0.5</v>
      </c>
      <c r="F40" s="155">
        <v>0.5</v>
      </c>
      <c r="G40" s="155">
        <v>1</v>
      </c>
      <c r="H40" s="156"/>
      <c r="I40" s="156"/>
      <c r="J40" s="154">
        <v>2.5</v>
      </c>
      <c r="K40" s="157" t="s">
        <v>50</v>
      </c>
      <c r="L40" s="158">
        <v>42776</v>
      </c>
      <c r="M40" s="159"/>
      <c r="N40" s="160"/>
      <c r="O40" s="161"/>
      <c r="P40" s="156"/>
      <c r="Q40" s="162"/>
      <c r="R40" s="161"/>
      <c r="S40" s="162"/>
    </row>
    <row r="41" spans="1:19" ht="24" x14ac:dyDescent="0.35">
      <c r="A41" s="163" t="s">
        <v>47</v>
      </c>
      <c r="B41" s="153" t="s">
        <v>31</v>
      </c>
      <c r="C41" s="154" t="s">
        <v>58</v>
      </c>
      <c r="D41" s="154" t="s">
        <v>32</v>
      </c>
      <c r="E41" s="164">
        <v>0.9</v>
      </c>
      <c r="F41" s="164">
        <v>0.1</v>
      </c>
      <c r="G41" s="164">
        <v>1</v>
      </c>
      <c r="H41" s="156"/>
      <c r="I41" s="156"/>
      <c r="J41" s="154">
        <v>2.5</v>
      </c>
      <c r="K41" s="157" t="s">
        <v>50</v>
      </c>
      <c r="L41" s="158">
        <v>42808</v>
      </c>
      <c r="M41" s="156"/>
      <c r="N41" s="160"/>
      <c r="O41" s="161"/>
      <c r="P41" s="156"/>
      <c r="Q41" s="162"/>
      <c r="R41" s="161"/>
      <c r="S41" s="162"/>
    </row>
    <row r="42" spans="1:19" ht="24" x14ac:dyDescent="0.35">
      <c r="A42" s="152" t="s">
        <v>48</v>
      </c>
      <c r="B42" s="153" t="s">
        <v>31</v>
      </c>
      <c r="C42" s="154" t="s">
        <v>59</v>
      </c>
      <c r="D42" s="154" t="s">
        <v>32</v>
      </c>
      <c r="E42" s="164">
        <v>0.8</v>
      </c>
      <c r="F42" s="156" t="s">
        <v>53</v>
      </c>
      <c r="G42" s="164">
        <v>0.8</v>
      </c>
      <c r="H42" s="156"/>
      <c r="I42" s="156"/>
      <c r="J42" s="154">
        <v>2.5</v>
      </c>
      <c r="K42" s="157" t="s">
        <v>50</v>
      </c>
      <c r="L42" s="165">
        <v>42808</v>
      </c>
      <c r="M42" s="156"/>
      <c r="N42" s="160"/>
      <c r="O42" s="161"/>
      <c r="P42" s="156"/>
      <c r="Q42" s="162"/>
      <c r="R42" s="161"/>
      <c r="S42" s="162"/>
    </row>
    <row r="43" spans="1:19" ht="24" x14ac:dyDescent="0.35">
      <c r="A43" s="163" t="s">
        <v>47</v>
      </c>
      <c r="B43" s="153" t="s">
        <v>31</v>
      </c>
      <c r="C43" s="154" t="s">
        <v>57</v>
      </c>
      <c r="D43" s="154" t="s">
        <v>32</v>
      </c>
      <c r="E43" s="164">
        <v>1.2</v>
      </c>
      <c r="F43" s="164">
        <v>0.3</v>
      </c>
      <c r="G43" s="164">
        <v>1.5</v>
      </c>
      <c r="H43" s="156"/>
      <c r="I43" s="156"/>
      <c r="J43" s="166">
        <v>2.5</v>
      </c>
      <c r="K43" s="157" t="s">
        <v>50</v>
      </c>
      <c r="L43" s="158">
        <v>42837</v>
      </c>
      <c r="M43" s="156"/>
      <c r="N43" s="160"/>
      <c r="O43" s="161"/>
      <c r="P43" s="156"/>
      <c r="Q43" s="162"/>
      <c r="R43" s="161"/>
      <c r="S43" s="162"/>
    </row>
    <row r="44" spans="1:19" ht="24.5" thickBot="1" x14ac:dyDescent="0.4">
      <c r="A44" s="167" t="s">
        <v>48</v>
      </c>
      <c r="B44" s="168" t="s">
        <v>31</v>
      </c>
      <c r="C44" s="169" t="s">
        <v>57</v>
      </c>
      <c r="D44" s="169" t="s">
        <v>32</v>
      </c>
      <c r="E44" s="170">
        <v>0.7</v>
      </c>
      <c r="F44" s="170">
        <v>0.1</v>
      </c>
      <c r="G44" s="170">
        <v>0.8</v>
      </c>
      <c r="H44" s="171"/>
      <c r="I44" s="171"/>
      <c r="J44" s="172">
        <v>2.5</v>
      </c>
      <c r="K44" s="173" t="s">
        <v>50</v>
      </c>
      <c r="L44" s="174">
        <v>42837</v>
      </c>
      <c r="M44" s="171"/>
      <c r="N44" s="175"/>
      <c r="O44" s="176"/>
      <c r="P44" s="171"/>
      <c r="Q44" s="177"/>
      <c r="R44" s="176"/>
      <c r="S44" s="177"/>
    </row>
  </sheetData>
  <mergeCells count="12">
    <mergeCell ref="A7:A8"/>
    <mergeCell ref="B7:B8"/>
    <mergeCell ref="D7:D8"/>
    <mergeCell ref="L11:L12"/>
    <mergeCell ref="J11:J12"/>
    <mergeCell ref="K11:K12"/>
    <mergeCell ref="Q7:Q8"/>
    <mergeCell ref="B11:B12"/>
    <mergeCell ref="D11:D12"/>
    <mergeCell ref="J7:J8"/>
    <mergeCell ref="K7:K8"/>
    <mergeCell ref="L7:L8"/>
  </mergeCells>
  <phoneticPr fontId="0" type="noConversion"/>
  <hyperlinks>
    <hyperlink ref="B4" r:id="rId1" xr:uid="{00000000-0004-0000-0200-000000000000}"/>
  </hyperlinks>
  <pageMargins left="0.11811023622047245" right="0.11811023622047245" top="0.19685039370078741" bottom="0.19685039370078741" header="0.31496062992125984" footer="0.31496062992125984"/>
  <pageSetup paperSize="8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12"/>
  <sheetViews>
    <sheetView tabSelected="1" workbookViewId="0">
      <pane ySplit="9" topLeftCell="A95" activePane="bottomLeft" state="frozen"/>
      <selection activeCell="B17" sqref="B17"/>
      <selection pane="bottomLeft" activeCell="E101" sqref="E101"/>
    </sheetView>
  </sheetViews>
  <sheetFormatPr defaultRowHeight="14.5" x14ac:dyDescent="0.35"/>
  <cols>
    <col min="1" max="1" width="30.54296875" bestFit="1" customWidth="1"/>
    <col min="2" max="2" width="16.81640625" customWidth="1"/>
    <col min="3" max="3" width="18.26953125" customWidth="1"/>
    <col min="4" max="4" width="13.26953125" customWidth="1"/>
    <col min="5" max="5" width="14.7265625" customWidth="1"/>
    <col min="6" max="6" width="15" customWidth="1"/>
    <col min="7" max="7" width="15.81640625" customWidth="1"/>
    <col min="8" max="8" width="9.26953125" bestFit="1" customWidth="1"/>
    <col min="9" max="9" width="11.81640625" bestFit="1" customWidth="1"/>
    <col min="10" max="10" width="9.26953125" bestFit="1" customWidth="1"/>
    <col min="11" max="11" width="10.54296875" customWidth="1"/>
  </cols>
  <sheetData>
    <row r="1" spans="1:7" x14ac:dyDescent="0.35">
      <c r="A1" s="240" t="s">
        <v>0</v>
      </c>
      <c r="B1" s="263" t="s">
        <v>26</v>
      </c>
    </row>
    <row r="2" spans="1:7" x14ac:dyDescent="0.35">
      <c r="A2" s="240" t="s">
        <v>1</v>
      </c>
      <c r="B2" s="263" t="s">
        <v>55</v>
      </c>
    </row>
    <row r="3" spans="1:7" x14ac:dyDescent="0.35">
      <c r="A3" s="240" t="s">
        <v>2</v>
      </c>
      <c r="B3" s="263" t="s">
        <v>25</v>
      </c>
    </row>
    <row r="4" spans="1:7" s="269" customFormat="1" x14ac:dyDescent="0.35">
      <c r="A4" s="240" t="s">
        <v>3</v>
      </c>
      <c r="B4" s="333" t="s">
        <v>88</v>
      </c>
      <c r="C4" s="9"/>
    </row>
    <row r="5" spans="1:7" ht="20.25" customHeight="1" x14ac:dyDescent="0.35">
      <c r="A5" s="240" t="s">
        <v>71</v>
      </c>
      <c r="B5" s="264" t="s">
        <v>78</v>
      </c>
    </row>
    <row r="6" spans="1:7" ht="26.25" customHeight="1" x14ac:dyDescent="0.35">
      <c r="A6" s="241" t="s">
        <v>72</v>
      </c>
      <c r="B6" s="372" t="s">
        <v>91</v>
      </c>
      <c r="C6" s="372"/>
      <c r="D6" s="372"/>
      <c r="E6" s="372"/>
      <c r="F6" s="372"/>
      <c r="G6" s="372"/>
    </row>
    <row r="7" spans="1:7" ht="15" thickBot="1" x14ac:dyDescent="0.4">
      <c r="A7" s="241" t="s">
        <v>73</v>
      </c>
      <c r="B7" s="264" t="s">
        <v>89</v>
      </c>
      <c r="C7" s="265" t="s">
        <v>80</v>
      </c>
      <c r="E7" s="304">
        <v>12</v>
      </c>
      <c r="F7" s="266"/>
    </row>
    <row r="8" spans="1:7" ht="29" x14ac:dyDescent="0.35">
      <c r="A8" s="308" t="s">
        <v>66</v>
      </c>
      <c r="B8" s="335" t="s">
        <v>90</v>
      </c>
      <c r="C8" s="309"/>
      <c r="D8" s="310"/>
      <c r="E8" s="310"/>
      <c r="F8" s="310"/>
      <c r="G8" s="311" t="s">
        <v>75</v>
      </c>
    </row>
    <row r="9" spans="1:7" ht="26.5" thickBot="1" x14ac:dyDescent="0.4">
      <c r="A9" s="312" t="s">
        <v>60</v>
      </c>
      <c r="B9" s="313" t="s">
        <v>83</v>
      </c>
      <c r="C9" s="313" t="s">
        <v>77</v>
      </c>
      <c r="D9" s="314" t="s">
        <v>9</v>
      </c>
      <c r="E9" s="314" t="s">
        <v>8</v>
      </c>
      <c r="F9" s="314" t="s">
        <v>10</v>
      </c>
      <c r="G9" s="315" t="s">
        <v>74</v>
      </c>
    </row>
    <row r="10" spans="1:7" x14ac:dyDescent="0.35">
      <c r="A10" s="305" t="s">
        <v>62</v>
      </c>
      <c r="B10" s="306">
        <v>2.2999999999999998</v>
      </c>
      <c r="C10" s="306"/>
      <c r="D10" s="307">
        <v>42495</v>
      </c>
      <c r="E10" s="307">
        <v>42515</v>
      </c>
      <c r="F10" s="307"/>
      <c r="G10" s="225">
        <v>2016</v>
      </c>
    </row>
    <row r="11" spans="1:7" x14ac:dyDescent="0.35">
      <c r="A11" s="257" t="s">
        <v>62</v>
      </c>
      <c r="B11" s="228">
        <v>0.9</v>
      </c>
      <c r="C11" s="228"/>
      <c r="D11" s="229">
        <v>42524</v>
      </c>
      <c r="E11" s="229">
        <v>42548</v>
      </c>
      <c r="F11" s="229"/>
      <c r="G11" s="39">
        <v>2016</v>
      </c>
    </row>
    <row r="12" spans="1:7" x14ac:dyDescent="0.35">
      <c r="A12" s="257" t="s">
        <v>62</v>
      </c>
      <c r="B12" s="228" t="s">
        <v>53</v>
      </c>
      <c r="C12" s="228"/>
      <c r="D12" s="229">
        <v>42555</v>
      </c>
      <c r="E12" s="229">
        <v>42592</v>
      </c>
      <c r="F12" s="229"/>
      <c r="G12" s="39">
        <v>2016</v>
      </c>
    </row>
    <row r="13" spans="1:7" ht="15" thickBot="1" x14ac:dyDescent="0.4">
      <c r="A13" s="292" t="s">
        <v>62</v>
      </c>
      <c r="B13" s="293">
        <v>0.7</v>
      </c>
      <c r="C13" s="293"/>
      <c r="D13" s="294">
        <v>42586</v>
      </c>
      <c r="E13" s="276">
        <v>42612</v>
      </c>
      <c r="F13" s="294"/>
      <c r="G13" s="224">
        <v>2016</v>
      </c>
    </row>
    <row r="14" spans="1:7" x14ac:dyDescent="0.35">
      <c r="A14" s="249" t="s">
        <v>67</v>
      </c>
      <c r="B14" s="252">
        <f>COUNTA(B10:B13)</f>
        <v>4</v>
      </c>
      <c r="C14" s="288"/>
      <c r="D14" s="254"/>
      <c r="E14" s="277"/>
      <c r="F14" s="253"/>
      <c r="G14" s="225">
        <v>2016</v>
      </c>
    </row>
    <row r="15" spans="1:7" x14ac:dyDescent="0.35">
      <c r="A15" s="250" t="s">
        <v>68</v>
      </c>
      <c r="B15" s="232" t="s">
        <v>53</v>
      </c>
      <c r="C15" s="289"/>
      <c r="D15" s="234"/>
      <c r="E15" s="232"/>
      <c r="F15" s="237"/>
      <c r="G15" s="39">
        <v>2016</v>
      </c>
    </row>
    <row r="16" spans="1:7" x14ac:dyDescent="0.35">
      <c r="A16" s="250" t="s">
        <v>69</v>
      </c>
      <c r="B16" s="232">
        <f>AVERAGEA(B10:B13)</f>
        <v>0.97499999999999987</v>
      </c>
      <c r="C16" s="289"/>
      <c r="D16" s="234"/>
      <c r="E16" s="232"/>
      <c r="F16" s="237"/>
      <c r="G16" s="39">
        <v>2016</v>
      </c>
    </row>
    <row r="17" spans="1:7" ht="15" thickBot="1" x14ac:dyDescent="0.4">
      <c r="A17" s="251" t="s">
        <v>70</v>
      </c>
      <c r="B17" s="236">
        <f>MAXA(B10:B13)</f>
        <v>2.2999999999999998</v>
      </c>
      <c r="C17" s="290"/>
      <c r="D17" s="235"/>
      <c r="E17" s="270"/>
      <c r="F17" s="238"/>
      <c r="G17" s="224">
        <v>2016</v>
      </c>
    </row>
    <row r="18" spans="1:7" x14ac:dyDescent="0.35">
      <c r="A18" s="256" t="s">
        <v>62</v>
      </c>
      <c r="B18" s="274">
        <v>3.4</v>
      </c>
      <c r="C18" s="274"/>
      <c r="D18" s="275">
        <v>42619</v>
      </c>
      <c r="E18" s="239">
        <v>42668</v>
      </c>
      <c r="F18" s="239"/>
      <c r="G18" s="245">
        <v>2017</v>
      </c>
    </row>
    <row r="19" spans="1:7" x14ac:dyDescent="0.35">
      <c r="A19" s="257" t="s">
        <v>62</v>
      </c>
      <c r="B19" s="272">
        <v>1.2</v>
      </c>
      <c r="C19" s="272"/>
      <c r="D19" s="273">
        <v>42650</v>
      </c>
      <c r="E19" s="229">
        <v>42671</v>
      </c>
      <c r="F19" s="229"/>
      <c r="G19" s="39">
        <v>2017</v>
      </c>
    </row>
    <row r="20" spans="1:7" x14ac:dyDescent="0.35">
      <c r="A20" s="257" t="s">
        <v>62</v>
      </c>
      <c r="B20" s="272">
        <v>0.7</v>
      </c>
      <c r="C20" s="272"/>
      <c r="D20" s="273">
        <v>42682</v>
      </c>
      <c r="E20" s="229">
        <v>42703</v>
      </c>
      <c r="F20" s="229"/>
      <c r="G20" s="39">
        <v>2017</v>
      </c>
    </row>
    <row r="21" spans="1:7" x14ac:dyDescent="0.35">
      <c r="A21" s="257" t="s">
        <v>62</v>
      </c>
      <c r="B21" s="272">
        <v>1</v>
      </c>
      <c r="C21" s="272"/>
      <c r="D21" s="273">
        <v>42712</v>
      </c>
      <c r="E21" s="300">
        <v>42733</v>
      </c>
      <c r="F21" s="230"/>
      <c r="G21" s="39">
        <v>2017</v>
      </c>
    </row>
    <row r="22" spans="1:7" x14ac:dyDescent="0.35">
      <c r="A22" s="257" t="s">
        <v>62</v>
      </c>
      <c r="B22" s="272">
        <v>1.2</v>
      </c>
      <c r="C22" s="272"/>
      <c r="D22" s="273">
        <v>42750</v>
      </c>
      <c r="E22" s="300">
        <v>42769</v>
      </c>
      <c r="F22" s="230"/>
      <c r="G22" s="39">
        <v>2017</v>
      </c>
    </row>
    <row r="23" spans="1:7" x14ac:dyDescent="0.35">
      <c r="A23" s="257" t="s">
        <v>62</v>
      </c>
      <c r="B23" s="272">
        <v>0.9</v>
      </c>
      <c r="C23" s="272"/>
      <c r="D23" s="273">
        <v>42776</v>
      </c>
      <c r="E23" s="300">
        <v>42803</v>
      </c>
      <c r="F23" s="230"/>
      <c r="G23" s="39">
        <v>2017</v>
      </c>
    </row>
    <row r="24" spans="1:7" x14ac:dyDescent="0.35">
      <c r="A24" s="257" t="s">
        <v>62</v>
      </c>
      <c r="B24" s="272">
        <v>1</v>
      </c>
      <c r="C24" s="272"/>
      <c r="D24" s="273">
        <v>42808</v>
      </c>
      <c r="E24" s="300">
        <v>42822</v>
      </c>
      <c r="F24" s="230"/>
      <c r="G24" s="39">
        <v>2017</v>
      </c>
    </row>
    <row r="25" spans="1:7" x14ac:dyDescent="0.35">
      <c r="A25" s="257" t="s">
        <v>62</v>
      </c>
      <c r="B25" s="272">
        <v>1.5</v>
      </c>
      <c r="C25" s="272"/>
      <c r="D25" s="273">
        <v>42837</v>
      </c>
      <c r="E25" s="301">
        <v>42853</v>
      </c>
      <c r="F25" s="231"/>
      <c r="G25" s="39">
        <v>2017</v>
      </c>
    </row>
    <row r="26" spans="1:7" x14ac:dyDescent="0.35">
      <c r="A26" s="257" t="s">
        <v>62</v>
      </c>
      <c r="B26" s="272">
        <v>1</v>
      </c>
      <c r="C26" s="272"/>
      <c r="D26" s="273">
        <v>42867</v>
      </c>
      <c r="E26" s="301">
        <v>42893</v>
      </c>
      <c r="F26" s="231"/>
      <c r="G26" s="39">
        <v>2017</v>
      </c>
    </row>
    <row r="27" spans="1:7" x14ac:dyDescent="0.35">
      <c r="A27" s="257" t="s">
        <v>62</v>
      </c>
      <c r="B27" s="272">
        <v>1</v>
      </c>
      <c r="C27" s="272"/>
      <c r="D27" s="273">
        <v>42892</v>
      </c>
      <c r="E27" s="255">
        <v>42954</v>
      </c>
      <c r="F27" s="255"/>
      <c r="G27" s="39">
        <v>2017</v>
      </c>
    </row>
    <row r="28" spans="1:7" x14ac:dyDescent="0.35">
      <c r="A28" s="257" t="s">
        <v>62</v>
      </c>
      <c r="B28" s="272">
        <v>0.4</v>
      </c>
      <c r="C28" s="272"/>
      <c r="D28" s="273">
        <v>42933</v>
      </c>
      <c r="E28" s="302">
        <v>42954</v>
      </c>
      <c r="F28" s="255"/>
      <c r="G28" s="39">
        <v>2017</v>
      </c>
    </row>
    <row r="29" spans="1:7" ht="15" thickBot="1" x14ac:dyDescent="0.4">
      <c r="A29" s="278" t="s">
        <v>62</v>
      </c>
      <c r="B29" s="279">
        <v>1.2</v>
      </c>
      <c r="C29" s="279"/>
      <c r="D29" s="280">
        <v>42961</v>
      </c>
      <c r="E29" s="303">
        <v>42977</v>
      </c>
      <c r="F29" s="281"/>
      <c r="G29" s="271">
        <v>2017</v>
      </c>
    </row>
    <row r="30" spans="1:7" s="269" customFormat="1" x14ac:dyDescent="0.35">
      <c r="A30" s="282" t="s">
        <v>67</v>
      </c>
      <c r="B30" s="277">
        <f>COUNTA(B18:B29)</f>
        <v>12</v>
      </c>
      <c r="C30" s="277"/>
      <c r="D30" s="277"/>
      <c r="E30" s="277"/>
      <c r="F30" s="277"/>
      <c r="G30" s="245">
        <v>2017</v>
      </c>
    </row>
    <row r="31" spans="1:7" s="269" customFormat="1" x14ac:dyDescent="0.35">
      <c r="A31" s="258" t="s">
        <v>68</v>
      </c>
      <c r="B31" s="232">
        <f>MINA(B18:B29)</f>
        <v>0.4</v>
      </c>
      <c r="C31" s="232"/>
      <c r="D31" s="232"/>
      <c r="E31" s="232"/>
      <c r="F31" s="232"/>
      <c r="G31" s="39">
        <v>2017</v>
      </c>
    </row>
    <row r="32" spans="1:7" s="269" customFormat="1" x14ac:dyDescent="0.35">
      <c r="A32" s="258" t="s">
        <v>69</v>
      </c>
      <c r="B32" s="283">
        <f>AVERAGEA(B18:B29)</f>
        <v>1.2083333333333333</v>
      </c>
      <c r="C32" s="283"/>
      <c r="D32" s="232"/>
      <c r="E32" s="232"/>
      <c r="F32" s="232"/>
      <c r="G32" s="39">
        <v>2017</v>
      </c>
    </row>
    <row r="33" spans="1:7" s="269" customFormat="1" ht="15" thickBot="1" x14ac:dyDescent="0.4">
      <c r="A33" s="259" t="s">
        <v>70</v>
      </c>
      <c r="B33" s="236">
        <f>MAXA(B18:B29)</f>
        <v>3.4</v>
      </c>
      <c r="C33" s="236"/>
      <c r="D33" s="236"/>
      <c r="E33" s="236"/>
      <c r="F33" s="236"/>
      <c r="G33" s="224">
        <v>2017</v>
      </c>
    </row>
    <row r="34" spans="1:7" x14ac:dyDescent="0.35">
      <c r="A34" s="257" t="s">
        <v>62</v>
      </c>
      <c r="B34" s="272">
        <v>0.2</v>
      </c>
      <c r="C34" s="272"/>
      <c r="D34" s="273">
        <v>42996</v>
      </c>
      <c r="E34" s="302">
        <v>43024</v>
      </c>
      <c r="F34" s="255"/>
      <c r="G34" s="39">
        <v>2018</v>
      </c>
    </row>
    <row r="35" spans="1:7" x14ac:dyDescent="0.35">
      <c r="A35" s="257" t="s">
        <v>62</v>
      </c>
      <c r="B35" s="272">
        <v>1.6</v>
      </c>
      <c r="C35" s="272"/>
      <c r="D35" s="273">
        <v>43029</v>
      </c>
      <c r="E35" s="302">
        <v>43060</v>
      </c>
      <c r="F35" s="255"/>
      <c r="G35" s="39">
        <v>2018</v>
      </c>
    </row>
    <row r="36" spans="1:7" x14ac:dyDescent="0.35">
      <c r="A36" s="257" t="s">
        <v>62</v>
      </c>
      <c r="B36" s="272">
        <v>1.1000000000000001</v>
      </c>
      <c r="C36" s="272"/>
      <c r="D36" s="273">
        <v>43062</v>
      </c>
      <c r="E36" s="302">
        <v>43182</v>
      </c>
      <c r="F36" s="255"/>
      <c r="G36" s="39">
        <v>2018</v>
      </c>
    </row>
    <row r="37" spans="1:7" x14ac:dyDescent="0.35">
      <c r="A37" s="257" t="s">
        <v>62</v>
      </c>
      <c r="B37" s="272">
        <v>3</v>
      </c>
      <c r="C37" s="272"/>
      <c r="D37" s="273">
        <v>43098</v>
      </c>
      <c r="E37" s="302">
        <v>43182</v>
      </c>
      <c r="F37" s="255"/>
      <c r="G37" s="39">
        <v>2018</v>
      </c>
    </row>
    <row r="38" spans="1:7" x14ac:dyDescent="0.35">
      <c r="A38" s="257" t="s">
        <v>62</v>
      </c>
      <c r="B38" s="272">
        <v>1.8</v>
      </c>
      <c r="C38" s="272"/>
      <c r="D38" s="273" t="s">
        <v>87</v>
      </c>
      <c r="E38" s="302">
        <v>43182</v>
      </c>
      <c r="F38" s="255"/>
      <c r="G38" s="39">
        <v>2018</v>
      </c>
    </row>
    <row r="39" spans="1:7" x14ac:dyDescent="0.35">
      <c r="A39" s="257" t="s">
        <v>62</v>
      </c>
      <c r="B39" s="272">
        <v>2.7</v>
      </c>
      <c r="C39" s="272"/>
      <c r="D39" s="273">
        <v>43182</v>
      </c>
      <c r="E39" s="302">
        <v>43326</v>
      </c>
      <c r="F39" s="255"/>
      <c r="G39" s="39">
        <v>2018</v>
      </c>
    </row>
    <row r="40" spans="1:7" x14ac:dyDescent="0.35">
      <c r="A40" s="257" t="s">
        <v>62</v>
      </c>
      <c r="B40" s="272">
        <v>0.7</v>
      </c>
      <c r="C40" s="272"/>
      <c r="D40" s="273">
        <v>43236</v>
      </c>
      <c r="E40" s="302">
        <v>43326</v>
      </c>
      <c r="F40" s="255"/>
      <c r="G40" s="39">
        <v>2018</v>
      </c>
    </row>
    <row r="41" spans="1:7" s="269" customFormat="1" x14ac:dyDescent="0.35">
      <c r="A41" s="257" t="s">
        <v>62</v>
      </c>
      <c r="B41" s="272">
        <v>0.5</v>
      </c>
      <c r="C41" s="272"/>
      <c r="D41" s="273">
        <v>43269</v>
      </c>
      <c r="E41" s="302">
        <v>43287</v>
      </c>
      <c r="F41" s="255"/>
      <c r="G41" s="39">
        <v>2018</v>
      </c>
    </row>
    <row r="42" spans="1:7" s="269" customFormat="1" x14ac:dyDescent="0.35">
      <c r="A42" s="257" t="s">
        <v>62</v>
      </c>
      <c r="B42" s="272">
        <v>0.7</v>
      </c>
      <c r="C42" s="272"/>
      <c r="D42" s="273">
        <v>43301</v>
      </c>
      <c r="E42" s="302">
        <v>43382</v>
      </c>
      <c r="F42" s="255"/>
      <c r="G42" s="39">
        <v>2018</v>
      </c>
    </row>
    <row r="43" spans="1:7" s="269" customFormat="1" ht="15" thickBot="1" x14ac:dyDescent="0.4">
      <c r="A43" s="257" t="s">
        <v>62</v>
      </c>
      <c r="B43" s="272">
        <v>0.9</v>
      </c>
      <c r="C43" s="272"/>
      <c r="D43" s="273">
        <v>43337</v>
      </c>
      <c r="E43" s="302">
        <v>43361</v>
      </c>
      <c r="F43" s="255"/>
      <c r="G43" s="39">
        <v>2018</v>
      </c>
    </row>
    <row r="44" spans="1:7" s="269" customFormat="1" x14ac:dyDescent="0.35">
      <c r="A44" s="282" t="s">
        <v>67</v>
      </c>
      <c r="B44" s="277">
        <f>COUNTA(B34:B43)</f>
        <v>10</v>
      </c>
      <c r="C44" s="277"/>
      <c r="D44" s="277"/>
      <c r="E44" s="277"/>
      <c r="F44" s="277"/>
      <c r="G44" s="245">
        <v>2018</v>
      </c>
    </row>
    <row r="45" spans="1:7" s="269" customFormat="1" x14ac:dyDescent="0.35">
      <c r="A45" s="258" t="s">
        <v>68</v>
      </c>
      <c r="B45" s="232">
        <f>MINA(B34:B43)</f>
        <v>0.2</v>
      </c>
      <c r="C45" s="232"/>
      <c r="D45" s="232"/>
      <c r="E45" s="232"/>
      <c r="F45" s="232"/>
      <c r="G45" s="39">
        <v>2018</v>
      </c>
    </row>
    <row r="46" spans="1:7" s="269" customFormat="1" x14ac:dyDescent="0.35">
      <c r="A46" s="258" t="s">
        <v>69</v>
      </c>
      <c r="B46" s="283">
        <f>AVERAGEA(B34:B43)</f>
        <v>1.3199999999999998</v>
      </c>
      <c r="C46" s="283"/>
      <c r="D46" s="232"/>
      <c r="E46" s="232"/>
      <c r="F46" s="232"/>
      <c r="G46" s="39">
        <v>2018</v>
      </c>
    </row>
    <row r="47" spans="1:7" s="269" customFormat="1" ht="15" thickBot="1" x14ac:dyDescent="0.4">
      <c r="A47" s="259" t="s">
        <v>70</v>
      </c>
      <c r="B47" s="236">
        <f>MAXA(B34:B43)</f>
        <v>3</v>
      </c>
      <c r="C47" s="236"/>
      <c r="D47" s="236"/>
      <c r="E47" s="236"/>
      <c r="F47" s="236"/>
      <c r="G47" s="224">
        <v>2018</v>
      </c>
    </row>
    <row r="48" spans="1:7" s="269" customFormat="1" x14ac:dyDescent="0.35">
      <c r="A48" s="257" t="s">
        <v>62</v>
      </c>
      <c r="B48" s="272">
        <v>3.8</v>
      </c>
      <c r="C48" s="272"/>
      <c r="D48" s="273">
        <v>43367</v>
      </c>
      <c r="E48" s="302">
        <v>43382</v>
      </c>
      <c r="F48" s="255"/>
      <c r="G48" s="39">
        <v>2019</v>
      </c>
    </row>
    <row r="49" spans="1:7" s="269" customFormat="1" x14ac:dyDescent="0.35">
      <c r="A49" s="257" t="s">
        <v>62</v>
      </c>
      <c r="B49" s="272">
        <v>1.7</v>
      </c>
      <c r="C49" s="272"/>
      <c r="D49" s="273">
        <v>43397</v>
      </c>
      <c r="E49" s="302">
        <v>43382</v>
      </c>
      <c r="F49" s="255"/>
      <c r="G49" s="39">
        <v>2019</v>
      </c>
    </row>
    <row r="50" spans="1:7" s="269" customFormat="1" x14ac:dyDescent="0.35">
      <c r="A50" s="257" t="s">
        <v>62</v>
      </c>
      <c r="B50" s="272">
        <v>3.9</v>
      </c>
      <c r="C50" s="272"/>
      <c r="D50" s="273">
        <v>43426</v>
      </c>
      <c r="E50" s="302">
        <v>43440</v>
      </c>
      <c r="F50" s="255"/>
      <c r="G50" s="39">
        <v>2019</v>
      </c>
    </row>
    <row r="51" spans="1:7" s="269" customFormat="1" x14ac:dyDescent="0.35">
      <c r="A51" s="257" t="s">
        <v>86</v>
      </c>
      <c r="B51" s="272">
        <v>2.6</v>
      </c>
      <c r="C51" s="272"/>
      <c r="D51" s="273">
        <v>43453</v>
      </c>
      <c r="E51" s="302">
        <v>43481</v>
      </c>
      <c r="F51" s="255"/>
      <c r="G51" s="39">
        <v>2019</v>
      </c>
    </row>
    <row r="52" spans="1:7" s="269" customFormat="1" x14ac:dyDescent="0.35">
      <c r="A52" s="257" t="s">
        <v>86</v>
      </c>
      <c r="B52" s="272">
        <v>2.8</v>
      </c>
      <c r="C52" s="272"/>
      <c r="D52" s="273">
        <v>43482</v>
      </c>
      <c r="E52" s="302">
        <v>43495</v>
      </c>
      <c r="F52" s="255"/>
      <c r="G52" s="39">
        <v>2019</v>
      </c>
    </row>
    <row r="53" spans="1:7" s="269" customFormat="1" x14ac:dyDescent="0.35">
      <c r="A53" s="257" t="s">
        <v>86</v>
      </c>
      <c r="B53" s="272">
        <v>6.5</v>
      </c>
      <c r="C53" s="272"/>
      <c r="D53" s="273">
        <v>43509</v>
      </c>
      <c r="E53" s="302">
        <v>43524</v>
      </c>
      <c r="F53" s="255"/>
      <c r="G53" s="39">
        <v>2019</v>
      </c>
    </row>
    <row r="54" spans="1:7" s="269" customFormat="1" x14ac:dyDescent="0.35">
      <c r="A54" s="257" t="s">
        <v>86</v>
      </c>
      <c r="B54" s="272">
        <v>29.4</v>
      </c>
      <c r="C54" s="272"/>
      <c r="D54" s="273">
        <v>43538</v>
      </c>
      <c r="E54" s="302">
        <v>43563</v>
      </c>
      <c r="F54" s="255"/>
      <c r="G54" s="39">
        <v>2019</v>
      </c>
    </row>
    <row r="55" spans="1:7" s="269" customFormat="1" x14ac:dyDescent="0.35">
      <c r="A55" s="257" t="s">
        <v>86</v>
      </c>
      <c r="B55" s="272">
        <v>1</v>
      </c>
      <c r="C55" s="272"/>
      <c r="D55" s="273">
        <v>43566</v>
      </c>
      <c r="E55" s="302">
        <v>43581</v>
      </c>
      <c r="F55" s="255"/>
      <c r="G55" s="39">
        <v>2019</v>
      </c>
    </row>
    <row r="56" spans="1:7" s="269" customFormat="1" x14ac:dyDescent="0.35">
      <c r="A56" s="257" t="s">
        <v>86</v>
      </c>
      <c r="B56" s="334">
        <v>1.9</v>
      </c>
      <c r="C56" s="272"/>
      <c r="D56" s="273">
        <v>43595</v>
      </c>
      <c r="E56" s="302">
        <v>43612</v>
      </c>
      <c r="F56" s="255"/>
      <c r="G56" s="39">
        <v>2019</v>
      </c>
    </row>
    <row r="57" spans="1:7" s="269" customFormat="1" x14ac:dyDescent="0.35">
      <c r="A57" s="257" t="s">
        <v>86</v>
      </c>
      <c r="B57" s="272">
        <v>1.1000000000000001</v>
      </c>
      <c r="C57" s="272"/>
      <c r="D57" s="273">
        <v>43622</v>
      </c>
      <c r="E57" s="302">
        <v>43635</v>
      </c>
      <c r="F57" s="255"/>
      <c r="G57" s="39">
        <v>2019</v>
      </c>
    </row>
    <row r="58" spans="1:7" s="269" customFormat="1" x14ac:dyDescent="0.35">
      <c r="A58" s="257" t="s">
        <v>86</v>
      </c>
      <c r="B58" s="272">
        <v>1.6</v>
      </c>
      <c r="C58" s="272"/>
      <c r="D58" s="273">
        <v>43649</v>
      </c>
      <c r="E58" s="302">
        <v>43663</v>
      </c>
      <c r="F58" s="255"/>
      <c r="G58" s="39">
        <v>2019</v>
      </c>
    </row>
    <row r="59" spans="1:7" s="269" customFormat="1" x14ac:dyDescent="0.35">
      <c r="A59" s="257" t="s">
        <v>86</v>
      </c>
      <c r="B59" s="272">
        <v>3.3</v>
      </c>
      <c r="C59" s="272"/>
      <c r="D59" s="273">
        <v>43676</v>
      </c>
      <c r="E59" s="302">
        <v>43692</v>
      </c>
      <c r="F59" s="255"/>
      <c r="G59" s="39">
        <v>2019</v>
      </c>
    </row>
    <row r="60" spans="1:7" s="269" customFormat="1" ht="15" thickBot="1" x14ac:dyDescent="0.4">
      <c r="A60" s="257" t="s">
        <v>86</v>
      </c>
      <c r="B60" s="272">
        <v>1.1000000000000001</v>
      </c>
      <c r="C60" s="272"/>
      <c r="D60" s="273">
        <v>43703</v>
      </c>
      <c r="E60" s="302">
        <v>43719</v>
      </c>
      <c r="F60" s="255"/>
      <c r="G60" s="39">
        <v>2019</v>
      </c>
    </row>
    <row r="61" spans="1:7" s="269" customFormat="1" x14ac:dyDescent="0.35">
      <c r="A61" s="282" t="s">
        <v>67</v>
      </c>
      <c r="B61" s="277">
        <f>COUNTA(B48:B60)</f>
        <v>13</v>
      </c>
      <c r="C61" s="277"/>
      <c r="D61" s="277"/>
      <c r="E61" s="277"/>
      <c r="F61" s="277"/>
      <c r="G61" s="245">
        <v>2019</v>
      </c>
    </row>
    <row r="62" spans="1:7" s="269" customFormat="1" x14ac:dyDescent="0.35">
      <c r="A62" s="258" t="s">
        <v>68</v>
      </c>
      <c r="B62" s="232">
        <f>MINA(B48:B60)</f>
        <v>1</v>
      </c>
      <c r="C62" s="232"/>
      <c r="D62" s="232"/>
      <c r="E62" s="232"/>
      <c r="F62" s="232"/>
      <c r="G62" s="39">
        <v>2019</v>
      </c>
    </row>
    <row r="63" spans="1:7" s="269" customFormat="1" x14ac:dyDescent="0.35">
      <c r="A63" s="258" t="s">
        <v>69</v>
      </c>
      <c r="B63" s="283">
        <f>AVERAGEA(B48:B60)</f>
        <v>4.6692307692307695</v>
      </c>
      <c r="C63" s="283"/>
      <c r="D63" s="232"/>
      <c r="E63" s="232"/>
      <c r="F63" s="232"/>
      <c r="G63" s="39">
        <v>2019</v>
      </c>
    </row>
    <row r="64" spans="1:7" s="269" customFormat="1" ht="15" thickBot="1" x14ac:dyDescent="0.4">
      <c r="A64" s="259" t="s">
        <v>70</v>
      </c>
      <c r="B64" s="236">
        <f>MAXA(B48:B60)</f>
        <v>29.4</v>
      </c>
      <c r="C64" s="236"/>
      <c r="D64" s="236"/>
      <c r="E64" s="236"/>
      <c r="F64" s="236"/>
      <c r="G64" s="224">
        <v>2019</v>
      </c>
    </row>
    <row r="65" spans="1:7" s="269" customFormat="1" x14ac:dyDescent="0.35">
      <c r="A65" s="257" t="s">
        <v>86</v>
      </c>
      <c r="B65" s="272">
        <v>1.6</v>
      </c>
      <c r="C65" s="272"/>
      <c r="D65" s="273">
        <v>43733</v>
      </c>
      <c r="E65" s="302">
        <v>43756</v>
      </c>
      <c r="F65" s="255"/>
      <c r="G65" s="39">
        <v>2020</v>
      </c>
    </row>
    <row r="66" spans="1:7" s="269" customFormat="1" x14ac:dyDescent="0.35">
      <c r="A66" s="257" t="s">
        <v>86</v>
      </c>
      <c r="B66" s="272">
        <v>2.8</v>
      </c>
      <c r="C66" s="272"/>
      <c r="D66" s="273">
        <v>43763</v>
      </c>
      <c r="E66" s="302">
        <v>43777</v>
      </c>
      <c r="F66" s="255"/>
      <c r="G66" s="39">
        <v>2020</v>
      </c>
    </row>
    <row r="67" spans="1:7" s="269" customFormat="1" x14ac:dyDescent="0.35">
      <c r="A67" s="257" t="s">
        <v>86</v>
      </c>
      <c r="B67" s="272">
        <v>1.8</v>
      </c>
      <c r="C67" s="272"/>
      <c r="D67" s="273">
        <v>43788</v>
      </c>
      <c r="E67" s="302">
        <v>43805</v>
      </c>
      <c r="F67" s="255"/>
      <c r="G67" s="39">
        <v>2020</v>
      </c>
    </row>
    <row r="68" spans="1:7" s="269" customFormat="1" x14ac:dyDescent="0.35">
      <c r="A68" s="257" t="s">
        <v>86</v>
      </c>
      <c r="B68" s="334">
        <v>16</v>
      </c>
      <c r="C68" s="272"/>
      <c r="D68" s="273">
        <v>43817</v>
      </c>
      <c r="E68" s="302">
        <v>43845</v>
      </c>
      <c r="F68" s="255"/>
      <c r="G68" s="39">
        <v>2020</v>
      </c>
    </row>
    <row r="69" spans="1:7" s="269" customFormat="1" x14ac:dyDescent="0.35">
      <c r="A69" s="257" t="s">
        <v>86</v>
      </c>
      <c r="B69" s="334">
        <v>10.6</v>
      </c>
      <c r="C69" s="272"/>
      <c r="D69" s="273">
        <v>43847</v>
      </c>
      <c r="E69" s="302">
        <v>43861</v>
      </c>
      <c r="F69" s="255"/>
      <c r="G69" s="39">
        <v>2020</v>
      </c>
    </row>
    <row r="70" spans="1:7" s="269" customFormat="1" x14ac:dyDescent="0.35">
      <c r="A70" s="257" t="s">
        <v>86</v>
      </c>
      <c r="B70" s="334">
        <v>5</v>
      </c>
      <c r="C70" s="272"/>
      <c r="D70" s="273">
        <v>43872</v>
      </c>
      <c r="E70" s="302">
        <v>43887</v>
      </c>
      <c r="F70" s="255"/>
      <c r="G70" s="39">
        <v>2020</v>
      </c>
    </row>
    <row r="71" spans="1:7" s="269" customFormat="1" x14ac:dyDescent="0.35">
      <c r="A71" s="257" t="s">
        <v>86</v>
      </c>
      <c r="B71" s="272">
        <v>2.4</v>
      </c>
      <c r="C71" s="272"/>
      <c r="D71" s="273">
        <v>43903</v>
      </c>
      <c r="E71" s="302">
        <v>43917</v>
      </c>
      <c r="F71" s="255"/>
      <c r="G71" s="39">
        <v>2020</v>
      </c>
    </row>
    <row r="72" spans="1:7" s="269" customFormat="1" x14ac:dyDescent="0.35">
      <c r="A72" s="257" t="s">
        <v>86</v>
      </c>
      <c r="B72" s="272">
        <v>2.1</v>
      </c>
      <c r="C72" s="272"/>
      <c r="D72" s="273">
        <v>43931</v>
      </c>
      <c r="E72" s="302">
        <v>43950</v>
      </c>
      <c r="F72" s="255"/>
      <c r="G72" s="39">
        <v>2020</v>
      </c>
    </row>
    <row r="73" spans="1:7" s="269" customFormat="1" x14ac:dyDescent="0.35">
      <c r="A73" s="257" t="s">
        <v>86</v>
      </c>
      <c r="B73" s="334">
        <v>0.8</v>
      </c>
      <c r="C73" s="272"/>
      <c r="D73" s="273">
        <v>43957</v>
      </c>
      <c r="E73" s="302">
        <v>43970</v>
      </c>
      <c r="F73" s="255"/>
      <c r="G73" s="39">
        <v>2020</v>
      </c>
    </row>
    <row r="74" spans="1:7" s="269" customFormat="1" x14ac:dyDescent="0.35">
      <c r="A74" s="257" t="s">
        <v>86</v>
      </c>
      <c r="B74" s="272">
        <v>0.6</v>
      </c>
      <c r="C74" s="272"/>
      <c r="D74" s="273">
        <v>43984</v>
      </c>
      <c r="E74" s="302">
        <v>43999</v>
      </c>
      <c r="F74" s="255"/>
      <c r="G74" s="39">
        <v>2020</v>
      </c>
    </row>
    <row r="75" spans="1:7" s="269" customFormat="1" x14ac:dyDescent="0.35">
      <c r="A75" s="257" t="s">
        <v>86</v>
      </c>
      <c r="B75" s="272">
        <v>0.4</v>
      </c>
      <c r="C75" s="272"/>
      <c r="D75" s="273">
        <v>44014</v>
      </c>
      <c r="E75" s="302">
        <v>44027</v>
      </c>
      <c r="F75" s="255"/>
      <c r="G75" s="39">
        <v>2020</v>
      </c>
    </row>
    <row r="76" spans="1:7" s="269" customFormat="1" ht="15" thickBot="1" x14ac:dyDescent="0.4">
      <c r="A76" s="257" t="s">
        <v>86</v>
      </c>
      <c r="B76" s="272">
        <v>0.3</v>
      </c>
      <c r="C76" s="272"/>
      <c r="D76" s="273">
        <v>44041</v>
      </c>
      <c r="E76" s="302">
        <v>44056</v>
      </c>
      <c r="F76" s="255"/>
      <c r="G76" s="39">
        <v>2020</v>
      </c>
    </row>
    <row r="77" spans="1:7" s="269" customFormat="1" x14ac:dyDescent="0.35">
      <c r="A77" s="282" t="s">
        <v>67</v>
      </c>
      <c r="B77" s="277">
        <f>COUNTA(B65:B76)</f>
        <v>12</v>
      </c>
      <c r="C77" s="277"/>
      <c r="D77" s="277"/>
      <c r="E77" s="277"/>
      <c r="F77" s="277"/>
      <c r="G77" s="337">
        <v>2020</v>
      </c>
    </row>
    <row r="78" spans="1:7" s="269" customFormat="1" x14ac:dyDescent="0.35">
      <c r="A78" s="258" t="s">
        <v>68</v>
      </c>
      <c r="B78" s="232">
        <f>MINA(B65:B76)</f>
        <v>0.3</v>
      </c>
      <c r="C78" s="232"/>
      <c r="D78" s="232"/>
      <c r="E78" s="232"/>
      <c r="F78" s="232"/>
      <c r="G78" s="338">
        <v>2020</v>
      </c>
    </row>
    <row r="79" spans="1:7" s="269" customFormat="1" x14ac:dyDescent="0.35">
      <c r="A79" s="258" t="s">
        <v>69</v>
      </c>
      <c r="B79" s="336">
        <f>AVERAGEA(B65:B76)</f>
        <v>3.6999999999999993</v>
      </c>
      <c r="C79" s="283"/>
      <c r="D79" s="232"/>
      <c r="E79" s="232"/>
      <c r="F79" s="232"/>
      <c r="G79" s="338">
        <v>2020</v>
      </c>
    </row>
    <row r="80" spans="1:7" s="269" customFormat="1" ht="15" thickBot="1" x14ac:dyDescent="0.4">
      <c r="A80" s="259" t="s">
        <v>70</v>
      </c>
      <c r="B80" s="236">
        <f>MAXA(B65:B76)</f>
        <v>16</v>
      </c>
      <c r="C80" s="236"/>
      <c r="D80" s="236"/>
      <c r="E80" s="236"/>
      <c r="F80" s="236"/>
      <c r="G80" s="339">
        <v>2020</v>
      </c>
    </row>
    <row r="81" spans="1:7" s="269" customFormat="1" x14ac:dyDescent="0.35">
      <c r="A81" s="257" t="s">
        <v>95</v>
      </c>
      <c r="B81" s="272">
        <v>0.1</v>
      </c>
      <c r="C81" s="272"/>
      <c r="D81" s="273">
        <v>44067</v>
      </c>
      <c r="E81" s="302">
        <v>44082</v>
      </c>
      <c r="F81" s="255"/>
      <c r="G81" s="39">
        <v>2021</v>
      </c>
    </row>
    <row r="82" spans="1:7" s="269" customFormat="1" x14ac:dyDescent="0.35">
      <c r="A82" s="257" t="s">
        <v>95</v>
      </c>
      <c r="B82" s="272">
        <v>1.8</v>
      </c>
      <c r="C82" s="272"/>
      <c r="D82" s="273">
        <v>44097</v>
      </c>
      <c r="E82" s="302">
        <v>44112</v>
      </c>
      <c r="F82" s="255"/>
      <c r="G82" s="39">
        <v>2021</v>
      </c>
    </row>
    <row r="83" spans="1:7" s="269" customFormat="1" x14ac:dyDescent="0.35">
      <c r="A83" s="257" t="s">
        <v>95</v>
      </c>
      <c r="B83" s="272">
        <v>2.4</v>
      </c>
      <c r="C83" s="272"/>
      <c r="D83" s="273">
        <v>44125</v>
      </c>
      <c r="E83" s="302">
        <v>44139</v>
      </c>
      <c r="F83" s="255"/>
      <c r="G83" s="39">
        <v>2021</v>
      </c>
    </row>
    <row r="84" spans="1:7" s="269" customFormat="1" x14ac:dyDescent="0.35">
      <c r="A84" s="257" t="s">
        <v>95</v>
      </c>
      <c r="B84" s="334">
        <v>1.9</v>
      </c>
      <c r="C84" s="272"/>
      <c r="D84" s="273">
        <v>44153</v>
      </c>
      <c r="E84" s="302">
        <v>44167</v>
      </c>
      <c r="F84" s="255"/>
      <c r="G84" s="39">
        <v>2021</v>
      </c>
    </row>
    <row r="85" spans="1:7" s="269" customFormat="1" x14ac:dyDescent="0.35">
      <c r="A85" s="257" t="s">
        <v>95</v>
      </c>
      <c r="B85" s="334">
        <v>2.2000000000000002</v>
      </c>
      <c r="C85" s="272"/>
      <c r="D85" s="273">
        <v>44186</v>
      </c>
      <c r="E85" s="302">
        <v>44208</v>
      </c>
      <c r="F85" s="255"/>
      <c r="G85" s="39">
        <v>2021</v>
      </c>
    </row>
    <row r="86" spans="1:7" s="269" customFormat="1" x14ac:dyDescent="0.35">
      <c r="A86" s="257" t="s">
        <v>95</v>
      </c>
      <c r="B86" s="334">
        <v>2.9</v>
      </c>
      <c r="C86" s="272"/>
      <c r="D86" s="273">
        <v>44209</v>
      </c>
      <c r="E86" s="302">
        <v>44225</v>
      </c>
      <c r="F86" s="255"/>
      <c r="G86" s="39">
        <v>2021</v>
      </c>
    </row>
    <row r="87" spans="1:7" s="269" customFormat="1" x14ac:dyDescent="0.35">
      <c r="A87" s="257" t="s">
        <v>95</v>
      </c>
      <c r="B87" s="272">
        <v>2.2000000000000002</v>
      </c>
      <c r="C87" s="272"/>
      <c r="D87" s="273">
        <v>44237</v>
      </c>
      <c r="E87" s="302">
        <v>44251</v>
      </c>
      <c r="F87" s="255"/>
      <c r="G87" s="39">
        <v>2021</v>
      </c>
    </row>
    <row r="88" spans="1:7" s="269" customFormat="1" x14ac:dyDescent="0.35">
      <c r="A88" s="257" t="s">
        <v>95</v>
      </c>
      <c r="B88" s="272">
        <v>1.3</v>
      </c>
      <c r="C88" s="272"/>
      <c r="D88" s="273">
        <v>44265</v>
      </c>
      <c r="E88" s="302">
        <v>44280</v>
      </c>
      <c r="F88" s="255"/>
      <c r="G88" s="39">
        <v>2021</v>
      </c>
    </row>
    <row r="89" spans="1:7" s="269" customFormat="1" x14ac:dyDescent="0.35">
      <c r="A89" s="257" t="s">
        <v>95</v>
      </c>
      <c r="B89" s="334">
        <v>1.1000000000000001</v>
      </c>
      <c r="C89" s="272"/>
      <c r="D89" s="273">
        <v>44294</v>
      </c>
      <c r="E89" s="302">
        <v>44308</v>
      </c>
      <c r="F89" s="255"/>
      <c r="G89" s="39">
        <v>2021</v>
      </c>
    </row>
    <row r="90" spans="1:7" s="269" customFormat="1" x14ac:dyDescent="0.35">
      <c r="A90" s="257" t="s">
        <v>95</v>
      </c>
      <c r="B90" s="272">
        <v>1.6</v>
      </c>
      <c r="C90" s="272"/>
      <c r="D90" s="273">
        <v>44321</v>
      </c>
      <c r="E90" s="302">
        <v>44336</v>
      </c>
      <c r="F90" s="255"/>
      <c r="G90" s="39">
        <v>2021</v>
      </c>
    </row>
    <row r="91" spans="1:7" s="269" customFormat="1" x14ac:dyDescent="0.35">
      <c r="A91" s="257" t="s">
        <v>95</v>
      </c>
      <c r="B91" s="272">
        <v>1.2</v>
      </c>
      <c r="C91" s="272"/>
      <c r="D91" s="273">
        <v>44349</v>
      </c>
      <c r="E91" s="302">
        <v>44364</v>
      </c>
      <c r="F91" s="255"/>
      <c r="G91" s="39">
        <v>2021</v>
      </c>
    </row>
    <row r="92" spans="1:7" s="269" customFormat="1" ht="15" thickBot="1" x14ac:dyDescent="0.4">
      <c r="A92" s="257" t="s">
        <v>95</v>
      </c>
      <c r="B92" s="272">
        <v>0.3</v>
      </c>
      <c r="C92" s="272"/>
      <c r="D92" s="273">
        <v>44377</v>
      </c>
      <c r="E92" s="302">
        <v>44389</v>
      </c>
      <c r="F92" s="255"/>
      <c r="G92" s="39">
        <v>2021</v>
      </c>
    </row>
    <row r="93" spans="1:7" s="269" customFormat="1" x14ac:dyDescent="0.35">
      <c r="A93" s="282" t="s">
        <v>67</v>
      </c>
      <c r="B93" s="277">
        <f>COUNTA(B81:B92)</f>
        <v>12</v>
      </c>
      <c r="C93" s="277"/>
      <c r="D93" s="277"/>
      <c r="E93" s="277"/>
      <c r="F93" s="277"/>
      <c r="G93" s="337">
        <v>2021</v>
      </c>
    </row>
    <row r="94" spans="1:7" s="269" customFormat="1" x14ac:dyDescent="0.35">
      <c r="A94" s="258" t="s">
        <v>68</v>
      </c>
      <c r="B94" s="232">
        <f>MINA(B81:B92)</f>
        <v>0.1</v>
      </c>
      <c r="C94" s="232"/>
      <c r="D94" s="232"/>
      <c r="E94" s="232"/>
      <c r="F94" s="232"/>
      <c r="G94" s="338">
        <v>2021</v>
      </c>
    </row>
    <row r="95" spans="1:7" s="269" customFormat="1" x14ac:dyDescent="0.35">
      <c r="A95" s="258" t="s">
        <v>69</v>
      </c>
      <c r="B95" s="336">
        <f>AVERAGEA(B81:B92)</f>
        <v>1.5833333333333333</v>
      </c>
      <c r="C95" s="283"/>
      <c r="D95" s="232"/>
      <c r="E95" s="232"/>
      <c r="F95" s="232"/>
      <c r="G95" s="338">
        <v>2021</v>
      </c>
    </row>
    <row r="96" spans="1:7" s="269" customFormat="1" ht="15" thickBot="1" x14ac:dyDescent="0.4">
      <c r="A96" s="259" t="s">
        <v>70</v>
      </c>
      <c r="B96" s="236">
        <f>MAXA(B81:B92)</f>
        <v>2.9</v>
      </c>
      <c r="C96" s="236"/>
      <c r="D96" s="236"/>
      <c r="E96" s="236"/>
      <c r="F96" s="236"/>
      <c r="G96" s="339">
        <v>2021</v>
      </c>
    </row>
    <row r="97" spans="1:7" s="269" customFormat="1" x14ac:dyDescent="0.35">
      <c r="A97" s="257" t="s">
        <v>95</v>
      </c>
      <c r="B97" s="272">
        <v>0.4</v>
      </c>
      <c r="C97" s="272"/>
      <c r="D97" s="273">
        <v>44405</v>
      </c>
      <c r="E97" s="301">
        <v>44419</v>
      </c>
      <c r="F97" s="255"/>
      <c r="G97" s="345">
        <v>2022</v>
      </c>
    </row>
    <row r="98" spans="1:7" s="269" customFormat="1" x14ac:dyDescent="0.35">
      <c r="A98" s="257" t="s">
        <v>95</v>
      </c>
      <c r="B98" s="272">
        <v>0.7</v>
      </c>
      <c r="C98" s="272"/>
      <c r="D98" s="273">
        <v>44433</v>
      </c>
      <c r="E98" s="301">
        <v>44446</v>
      </c>
      <c r="F98" s="255"/>
      <c r="G98" s="345">
        <v>2022</v>
      </c>
    </row>
    <row r="99" spans="1:7" s="269" customFormat="1" x14ac:dyDescent="0.35">
      <c r="A99" s="257" t="s">
        <v>95</v>
      </c>
      <c r="B99" s="272">
        <v>1.3</v>
      </c>
      <c r="C99" s="272"/>
      <c r="D99" s="273">
        <v>44461</v>
      </c>
      <c r="E99" s="301">
        <v>44475</v>
      </c>
      <c r="F99" s="255"/>
      <c r="G99" s="345">
        <v>2022</v>
      </c>
    </row>
    <row r="100" spans="1:7" s="269" customFormat="1" x14ac:dyDescent="0.35">
      <c r="A100" s="257" t="s">
        <v>95</v>
      </c>
      <c r="B100" s="334">
        <v>1.3</v>
      </c>
      <c r="C100" s="272"/>
      <c r="D100" s="273">
        <v>44489</v>
      </c>
      <c r="E100" s="301">
        <v>44502</v>
      </c>
      <c r="F100" s="255"/>
      <c r="G100" s="345">
        <v>2022</v>
      </c>
    </row>
    <row r="101" spans="1:7" s="269" customFormat="1" x14ac:dyDescent="0.35">
      <c r="A101" s="257" t="s">
        <v>95</v>
      </c>
      <c r="B101" s="334"/>
      <c r="C101" s="272"/>
      <c r="D101" s="273"/>
      <c r="E101" s="301"/>
      <c r="F101" s="255"/>
      <c r="G101" s="345">
        <v>2022</v>
      </c>
    </row>
    <row r="102" spans="1:7" s="269" customFormat="1" x14ac:dyDescent="0.35">
      <c r="A102" s="257" t="s">
        <v>95</v>
      </c>
      <c r="B102" s="334"/>
      <c r="C102" s="272"/>
      <c r="D102" s="273"/>
      <c r="E102" s="301"/>
      <c r="F102" s="255"/>
      <c r="G102" s="345">
        <v>2022</v>
      </c>
    </row>
    <row r="103" spans="1:7" s="269" customFormat="1" x14ac:dyDescent="0.35">
      <c r="A103" s="257" t="s">
        <v>95</v>
      </c>
      <c r="B103" s="272"/>
      <c r="C103" s="272"/>
      <c r="D103" s="273"/>
      <c r="E103" s="301"/>
      <c r="F103" s="255"/>
      <c r="G103" s="345">
        <v>2022</v>
      </c>
    </row>
    <row r="104" spans="1:7" s="269" customFormat="1" x14ac:dyDescent="0.35">
      <c r="A104" s="257" t="s">
        <v>95</v>
      </c>
      <c r="B104" s="272"/>
      <c r="C104" s="272"/>
      <c r="D104" s="273"/>
      <c r="E104" s="301"/>
      <c r="F104" s="255"/>
      <c r="G104" s="345">
        <v>2022</v>
      </c>
    </row>
    <row r="105" spans="1:7" s="269" customFormat="1" x14ac:dyDescent="0.35">
      <c r="A105" s="257" t="s">
        <v>95</v>
      </c>
      <c r="B105" s="334"/>
      <c r="C105" s="272"/>
      <c r="D105" s="273"/>
      <c r="E105" s="301"/>
      <c r="F105" s="255"/>
      <c r="G105" s="345">
        <v>2022</v>
      </c>
    </row>
    <row r="106" spans="1:7" s="269" customFormat="1" x14ac:dyDescent="0.35">
      <c r="A106" s="257" t="s">
        <v>95</v>
      </c>
      <c r="B106" s="272"/>
      <c r="C106" s="272"/>
      <c r="D106" s="273"/>
      <c r="E106" s="301"/>
      <c r="F106" s="255"/>
      <c r="G106" s="345">
        <v>2022</v>
      </c>
    </row>
    <row r="107" spans="1:7" s="269" customFormat="1" x14ac:dyDescent="0.35">
      <c r="A107" s="257" t="s">
        <v>95</v>
      </c>
      <c r="B107" s="272"/>
      <c r="C107" s="272"/>
      <c r="D107" s="273"/>
      <c r="E107" s="301"/>
      <c r="F107" s="255"/>
      <c r="G107" s="345">
        <v>2022</v>
      </c>
    </row>
    <row r="108" spans="1:7" s="269" customFormat="1" ht="15" thickBot="1" x14ac:dyDescent="0.4">
      <c r="A108" s="257" t="s">
        <v>95</v>
      </c>
      <c r="B108" s="272"/>
      <c r="C108" s="272"/>
      <c r="D108" s="273"/>
      <c r="E108" s="301"/>
      <c r="F108" s="255"/>
      <c r="G108" s="345">
        <v>2022</v>
      </c>
    </row>
    <row r="109" spans="1:7" s="269" customFormat="1" x14ac:dyDescent="0.35">
      <c r="A109" s="346" t="s">
        <v>67</v>
      </c>
      <c r="B109" s="324">
        <f>COUNTA(B97:B108)</f>
        <v>4</v>
      </c>
      <c r="C109" s="324"/>
      <c r="D109" s="324"/>
      <c r="E109" s="324"/>
      <c r="F109" s="324"/>
      <c r="G109" s="347">
        <v>2022</v>
      </c>
    </row>
    <row r="110" spans="1:7" s="269" customFormat="1" x14ac:dyDescent="0.35">
      <c r="A110" s="348" t="s">
        <v>68</v>
      </c>
      <c r="B110" s="325">
        <f>MINA(B97:B108)</f>
        <v>0.4</v>
      </c>
      <c r="C110" s="325"/>
      <c r="D110" s="325"/>
      <c r="E110" s="325"/>
      <c r="F110" s="325"/>
      <c r="G110" s="349">
        <v>2022</v>
      </c>
    </row>
    <row r="111" spans="1:7" s="269" customFormat="1" x14ac:dyDescent="0.35">
      <c r="A111" s="348" t="s">
        <v>69</v>
      </c>
      <c r="B111" s="350">
        <f>AVERAGEA(B97:B108)</f>
        <v>0.92500000000000004</v>
      </c>
      <c r="C111" s="351"/>
      <c r="D111" s="325"/>
      <c r="E111" s="325"/>
      <c r="F111" s="325"/>
      <c r="G111" s="349">
        <v>2022</v>
      </c>
    </row>
    <row r="112" spans="1:7" s="269" customFormat="1" ht="15" thickBot="1" x14ac:dyDescent="0.4">
      <c r="A112" s="352" t="s">
        <v>70</v>
      </c>
      <c r="B112" s="329">
        <f>MAXA(B97:B108)</f>
        <v>1.3</v>
      </c>
      <c r="C112" s="329"/>
      <c r="D112" s="329"/>
      <c r="E112" s="329"/>
      <c r="F112" s="329"/>
      <c r="G112" s="353">
        <v>2022</v>
      </c>
    </row>
  </sheetData>
  <mergeCells count="1">
    <mergeCell ref="B6:G6"/>
  </mergeCells>
  <hyperlinks>
    <hyperlink ref="B4" r:id="rId1" xr:uid="{227B2115-6577-44C7-9891-C63F5812A82A}"/>
  </hyperlinks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12"/>
  <sheetViews>
    <sheetView workbookViewId="0">
      <pane ySplit="9" topLeftCell="A87" activePane="bottomLeft" state="frozen"/>
      <selection activeCell="B17" sqref="B17"/>
      <selection pane="bottomLeft" activeCell="E101" sqref="E101"/>
    </sheetView>
  </sheetViews>
  <sheetFormatPr defaultColWidth="8.81640625" defaultRowHeight="14.5" x14ac:dyDescent="0.35"/>
  <cols>
    <col min="1" max="1" width="30.54296875" style="269" bestFit="1" customWidth="1"/>
    <col min="2" max="2" width="16.81640625" style="269" customWidth="1"/>
    <col min="3" max="3" width="18.453125" style="269" customWidth="1"/>
    <col min="4" max="4" width="13.26953125" style="269" customWidth="1"/>
    <col min="5" max="5" width="14.7265625" style="322" customWidth="1"/>
    <col min="6" max="6" width="16.26953125" style="269" customWidth="1"/>
    <col min="7" max="7" width="17.26953125" style="269" customWidth="1"/>
    <col min="8" max="8" width="9.26953125" style="269" bestFit="1" customWidth="1"/>
    <col min="9" max="9" width="11.81640625" style="269" bestFit="1" customWidth="1"/>
    <col min="10" max="10" width="9.26953125" style="269" bestFit="1" customWidth="1"/>
    <col min="11" max="11" width="10.54296875" style="269" customWidth="1"/>
    <col min="12" max="16384" width="8.81640625" style="269"/>
  </cols>
  <sheetData>
    <row r="1" spans="1:7" x14ac:dyDescent="0.35">
      <c r="A1" s="240" t="s">
        <v>0</v>
      </c>
      <c r="B1" s="263" t="s">
        <v>26</v>
      </c>
    </row>
    <row r="2" spans="1:7" x14ac:dyDescent="0.35">
      <c r="A2" s="240" t="s">
        <v>1</v>
      </c>
      <c r="B2" s="263" t="s">
        <v>55</v>
      </c>
    </row>
    <row r="3" spans="1:7" x14ac:dyDescent="0.35">
      <c r="A3" s="240" t="s">
        <v>2</v>
      </c>
      <c r="B3" s="263" t="s">
        <v>25</v>
      </c>
    </row>
    <row r="4" spans="1:7" x14ac:dyDescent="0.35">
      <c r="A4" s="240" t="s">
        <v>3</v>
      </c>
      <c r="B4" s="333" t="s">
        <v>88</v>
      </c>
      <c r="C4" s="9"/>
      <c r="E4" s="269"/>
    </row>
    <row r="5" spans="1:7" ht="20.25" customHeight="1" x14ac:dyDescent="0.35">
      <c r="A5" s="240" t="s">
        <v>71</v>
      </c>
      <c r="B5" s="264" t="s">
        <v>78</v>
      </c>
    </row>
    <row r="6" spans="1:7" x14ac:dyDescent="0.35">
      <c r="A6" s="241" t="s">
        <v>72</v>
      </c>
      <c r="B6" s="264" t="s">
        <v>92</v>
      </c>
    </row>
    <row r="7" spans="1:7" ht="15" thickBot="1" x14ac:dyDescent="0.4">
      <c r="A7" s="241" t="s">
        <v>73</v>
      </c>
      <c r="B7" s="264" t="s">
        <v>89</v>
      </c>
      <c r="C7" s="265" t="s">
        <v>80</v>
      </c>
      <c r="E7" s="304">
        <v>12</v>
      </c>
      <c r="F7" s="266"/>
    </row>
    <row r="8" spans="1:7" x14ac:dyDescent="0.35">
      <c r="A8" s="308" t="s">
        <v>66</v>
      </c>
      <c r="B8" s="335">
        <v>2.5</v>
      </c>
      <c r="C8" s="309"/>
      <c r="D8" s="310"/>
      <c r="E8" s="323"/>
      <c r="F8" s="310"/>
      <c r="G8" s="311" t="s">
        <v>75</v>
      </c>
    </row>
    <row r="9" spans="1:7" ht="26.5" thickBot="1" x14ac:dyDescent="0.4">
      <c r="A9" s="312" t="s">
        <v>60</v>
      </c>
      <c r="B9" s="313" t="s">
        <v>83</v>
      </c>
      <c r="C9" s="313" t="s">
        <v>77</v>
      </c>
      <c r="D9" s="314" t="s">
        <v>9</v>
      </c>
      <c r="E9" s="293" t="s">
        <v>8</v>
      </c>
      <c r="F9" s="314" t="s">
        <v>10</v>
      </c>
      <c r="G9" s="315" t="s">
        <v>74</v>
      </c>
    </row>
    <row r="10" spans="1:7" x14ac:dyDescent="0.35">
      <c r="A10" s="230" t="s">
        <v>65</v>
      </c>
      <c r="B10" s="272">
        <v>2.2000000000000002</v>
      </c>
      <c r="C10" s="286"/>
      <c r="D10" s="260">
        <v>42495</v>
      </c>
      <c r="E10" s="229">
        <v>42515</v>
      </c>
      <c r="F10" s="229"/>
      <c r="G10" s="39">
        <v>2016</v>
      </c>
    </row>
    <row r="11" spans="1:7" x14ac:dyDescent="0.35">
      <c r="A11" s="230" t="s">
        <v>65</v>
      </c>
      <c r="B11" s="272">
        <v>0.4</v>
      </c>
      <c r="C11" s="286"/>
      <c r="D11" s="260">
        <v>42524</v>
      </c>
      <c r="E11" s="229">
        <v>42548</v>
      </c>
      <c r="F11" s="229"/>
      <c r="G11" s="39">
        <v>2016</v>
      </c>
    </row>
    <row r="12" spans="1:7" x14ac:dyDescent="0.35">
      <c r="A12" s="230" t="s">
        <v>65</v>
      </c>
      <c r="B12" s="285"/>
      <c r="C12" s="291" t="s">
        <v>84</v>
      </c>
      <c r="D12" s="260">
        <v>42555</v>
      </c>
      <c r="E12" s="229">
        <v>42592</v>
      </c>
      <c r="F12" s="229"/>
      <c r="G12" s="39">
        <v>2016</v>
      </c>
    </row>
    <row r="13" spans="1:7" ht="15" thickBot="1" x14ac:dyDescent="0.4">
      <c r="A13" s="233" t="s">
        <v>65</v>
      </c>
      <c r="B13" s="279">
        <v>1.2</v>
      </c>
      <c r="C13" s="287"/>
      <c r="D13" s="284">
        <v>42586</v>
      </c>
      <c r="E13" s="276">
        <v>42612</v>
      </c>
      <c r="F13" s="276"/>
      <c r="G13" s="271">
        <v>2016</v>
      </c>
    </row>
    <row r="14" spans="1:7" x14ac:dyDescent="0.35">
      <c r="A14" s="282" t="s">
        <v>67</v>
      </c>
      <c r="B14" s="277">
        <f>COUNT(B10:B13)</f>
        <v>3</v>
      </c>
      <c r="C14" s="277"/>
      <c r="D14" s="277"/>
      <c r="E14" s="324"/>
      <c r="F14" s="277"/>
      <c r="G14" s="245">
        <v>2016</v>
      </c>
    </row>
    <row r="15" spans="1:7" x14ac:dyDescent="0.35">
      <c r="A15" s="258" t="s">
        <v>68</v>
      </c>
      <c r="B15" s="232">
        <f>MIN(B10:B13)</f>
        <v>0.4</v>
      </c>
      <c r="C15" s="232"/>
      <c r="D15" s="232"/>
      <c r="E15" s="325"/>
      <c r="F15" s="232"/>
      <c r="G15" s="39">
        <v>2016</v>
      </c>
    </row>
    <row r="16" spans="1:7" x14ac:dyDescent="0.35">
      <c r="A16" s="258" t="s">
        <v>69</v>
      </c>
      <c r="B16" s="283">
        <f>AVERAGE(B10:B13)</f>
        <v>1.2666666666666666</v>
      </c>
      <c r="C16" s="232"/>
      <c r="D16" s="232"/>
      <c r="E16" s="325"/>
      <c r="F16" s="232"/>
      <c r="G16" s="39">
        <v>2016</v>
      </c>
    </row>
    <row r="17" spans="1:7" ht="15" thickBot="1" x14ac:dyDescent="0.4">
      <c r="A17" s="295" t="s">
        <v>70</v>
      </c>
      <c r="B17" s="270">
        <f>MAX(B10:B13)</f>
        <v>2.2000000000000002</v>
      </c>
      <c r="C17" s="270"/>
      <c r="D17" s="270"/>
      <c r="E17" s="326"/>
      <c r="F17" s="270"/>
      <c r="G17" s="271">
        <v>2016</v>
      </c>
    </row>
    <row r="18" spans="1:7" x14ac:dyDescent="0.35">
      <c r="A18" s="256" t="s">
        <v>65</v>
      </c>
      <c r="B18" s="274">
        <v>0.5</v>
      </c>
      <c r="C18" s="274"/>
      <c r="D18" s="275">
        <v>42619</v>
      </c>
      <c r="E18" s="239">
        <v>42668</v>
      </c>
      <c r="F18" s="239"/>
      <c r="G18" s="245">
        <v>2017</v>
      </c>
    </row>
    <row r="19" spans="1:7" x14ac:dyDescent="0.35">
      <c r="A19" s="257" t="s">
        <v>65</v>
      </c>
      <c r="B19" s="272">
        <v>0.8</v>
      </c>
      <c r="C19" s="272"/>
      <c r="D19" s="273">
        <v>42650</v>
      </c>
      <c r="E19" s="229">
        <v>42671</v>
      </c>
      <c r="F19" s="229"/>
      <c r="G19" s="39">
        <v>2017</v>
      </c>
    </row>
    <row r="20" spans="1:7" x14ac:dyDescent="0.35">
      <c r="A20" s="257" t="s">
        <v>65</v>
      </c>
      <c r="B20" s="272">
        <v>0.8</v>
      </c>
      <c r="C20" s="272"/>
      <c r="D20" s="273">
        <v>42682</v>
      </c>
      <c r="E20" s="229">
        <v>42703</v>
      </c>
      <c r="F20" s="229"/>
      <c r="G20" s="39">
        <v>2017</v>
      </c>
    </row>
    <row r="21" spans="1:7" x14ac:dyDescent="0.35">
      <c r="A21" s="257" t="s">
        <v>65</v>
      </c>
      <c r="B21" s="272">
        <v>3.1</v>
      </c>
      <c r="C21" s="272"/>
      <c r="D21" s="273">
        <v>42712</v>
      </c>
      <c r="E21" s="300">
        <v>42733</v>
      </c>
      <c r="F21" s="230"/>
      <c r="G21" s="39">
        <v>2017</v>
      </c>
    </row>
    <row r="22" spans="1:7" x14ac:dyDescent="0.35">
      <c r="A22" s="257" t="s">
        <v>65</v>
      </c>
      <c r="B22" s="272">
        <v>1</v>
      </c>
      <c r="C22" s="272"/>
      <c r="D22" s="273">
        <v>42750</v>
      </c>
      <c r="E22" s="300">
        <v>42769</v>
      </c>
      <c r="F22" s="230"/>
      <c r="G22" s="39">
        <v>2017</v>
      </c>
    </row>
    <row r="23" spans="1:7" x14ac:dyDescent="0.35">
      <c r="A23" s="257" t="s">
        <v>65</v>
      </c>
      <c r="B23" s="272">
        <v>0.8</v>
      </c>
      <c r="C23" s="272"/>
      <c r="D23" s="273">
        <v>42776</v>
      </c>
      <c r="E23" s="300">
        <v>42803</v>
      </c>
      <c r="F23" s="230"/>
      <c r="G23" s="39">
        <v>2017</v>
      </c>
    </row>
    <row r="24" spans="1:7" x14ac:dyDescent="0.35">
      <c r="A24" s="257" t="s">
        <v>65</v>
      </c>
      <c r="B24" s="272">
        <v>0.8</v>
      </c>
      <c r="C24" s="272"/>
      <c r="D24" s="273">
        <v>42808</v>
      </c>
      <c r="E24" s="300">
        <v>42822</v>
      </c>
      <c r="F24" s="230"/>
      <c r="G24" s="39">
        <v>2017</v>
      </c>
    </row>
    <row r="25" spans="1:7" x14ac:dyDescent="0.35">
      <c r="A25" s="257" t="s">
        <v>65</v>
      </c>
      <c r="B25" s="272">
        <v>0.7</v>
      </c>
      <c r="C25" s="272"/>
      <c r="D25" s="273">
        <v>42837</v>
      </c>
      <c r="E25" s="301">
        <v>42853</v>
      </c>
      <c r="F25" s="231"/>
      <c r="G25" s="39">
        <v>2017</v>
      </c>
    </row>
    <row r="26" spans="1:7" x14ac:dyDescent="0.35">
      <c r="A26" s="257" t="s">
        <v>65</v>
      </c>
      <c r="B26" s="272">
        <v>0.7</v>
      </c>
      <c r="C26" s="272"/>
      <c r="D26" s="273">
        <v>42867</v>
      </c>
      <c r="E26" s="301">
        <v>42893</v>
      </c>
      <c r="F26" s="231"/>
      <c r="G26" s="39">
        <v>2017</v>
      </c>
    </row>
    <row r="27" spans="1:7" x14ac:dyDescent="0.35">
      <c r="A27" s="257" t="s">
        <v>65</v>
      </c>
      <c r="B27" s="272">
        <v>0.3</v>
      </c>
      <c r="C27" s="272"/>
      <c r="D27" s="273">
        <v>42892</v>
      </c>
      <c r="E27" s="255">
        <v>42954</v>
      </c>
      <c r="F27" s="255"/>
      <c r="G27" s="39">
        <v>2017</v>
      </c>
    </row>
    <row r="28" spans="1:7" x14ac:dyDescent="0.35">
      <c r="A28" s="257" t="s">
        <v>65</v>
      </c>
      <c r="B28" s="272">
        <v>0.2</v>
      </c>
      <c r="C28" s="272"/>
      <c r="D28" s="273">
        <v>42933</v>
      </c>
      <c r="E28" s="301">
        <v>42954</v>
      </c>
      <c r="F28" s="255"/>
      <c r="G28" s="39">
        <v>2017</v>
      </c>
    </row>
    <row r="29" spans="1:7" ht="17.25" customHeight="1" thickBot="1" x14ac:dyDescent="0.4">
      <c r="A29" s="292" t="s">
        <v>65</v>
      </c>
      <c r="B29" s="297">
        <v>1.2</v>
      </c>
      <c r="C29" s="297"/>
      <c r="D29" s="298">
        <v>42961</v>
      </c>
      <c r="E29" s="327">
        <v>42977</v>
      </c>
      <c r="F29" s="299"/>
      <c r="G29" s="224">
        <v>2017</v>
      </c>
    </row>
    <row r="30" spans="1:7" x14ac:dyDescent="0.35">
      <c r="A30" s="296" t="s">
        <v>67</v>
      </c>
      <c r="B30" s="252">
        <f>COUNT(B18:B29)</f>
        <v>12</v>
      </c>
      <c r="C30" s="252"/>
      <c r="D30" s="252"/>
      <c r="E30" s="328"/>
      <c r="F30" s="252"/>
      <c r="G30" s="225">
        <v>2017</v>
      </c>
    </row>
    <row r="31" spans="1:7" x14ac:dyDescent="0.35">
      <c r="A31" s="258" t="s">
        <v>68</v>
      </c>
      <c r="B31" s="232">
        <f>MIN(B18:B29)</f>
        <v>0.2</v>
      </c>
      <c r="C31" s="232"/>
      <c r="D31" s="232"/>
      <c r="E31" s="325"/>
      <c r="F31" s="232"/>
      <c r="G31" s="39">
        <v>2017</v>
      </c>
    </row>
    <row r="32" spans="1:7" x14ac:dyDescent="0.35">
      <c r="A32" s="258" t="s">
        <v>69</v>
      </c>
      <c r="B32" s="283">
        <f>AVERAGE(B18:B29)</f>
        <v>0.90833333333333321</v>
      </c>
      <c r="C32" s="283"/>
      <c r="D32" s="232"/>
      <c r="E32" s="325"/>
      <c r="F32" s="232"/>
      <c r="G32" s="39">
        <v>2017</v>
      </c>
    </row>
    <row r="33" spans="1:7" ht="15" thickBot="1" x14ac:dyDescent="0.4">
      <c r="A33" s="259" t="s">
        <v>70</v>
      </c>
      <c r="B33" s="236">
        <f>MAX(B18:B29)</f>
        <v>3.1</v>
      </c>
      <c r="C33" s="236"/>
      <c r="D33" s="236"/>
      <c r="E33" s="329"/>
      <c r="F33" s="236"/>
      <c r="G33" s="224">
        <v>2017</v>
      </c>
    </row>
    <row r="34" spans="1:7" x14ac:dyDescent="0.35">
      <c r="A34" s="257" t="s">
        <v>65</v>
      </c>
      <c r="B34" s="272" t="s">
        <v>53</v>
      </c>
      <c r="C34" s="272"/>
      <c r="D34" s="273">
        <v>42996</v>
      </c>
      <c r="E34" s="302">
        <v>43024</v>
      </c>
      <c r="F34" s="255"/>
      <c r="G34" s="39">
        <v>2018</v>
      </c>
    </row>
    <row r="35" spans="1:7" x14ac:dyDescent="0.35">
      <c r="A35" s="257" t="s">
        <v>65</v>
      </c>
      <c r="B35" s="272">
        <v>0.6</v>
      </c>
      <c r="C35" s="272"/>
      <c r="D35" s="273">
        <v>43029</v>
      </c>
      <c r="E35" s="302">
        <v>43060</v>
      </c>
      <c r="F35" s="255"/>
      <c r="G35" s="39">
        <v>2018</v>
      </c>
    </row>
    <row r="36" spans="1:7" x14ac:dyDescent="0.35">
      <c r="A36" s="257" t="s">
        <v>65</v>
      </c>
      <c r="B36" s="272">
        <v>0.8</v>
      </c>
      <c r="C36" s="272"/>
      <c r="D36" s="273">
        <v>43062</v>
      </c>
      <c r="E36" s="302">
        <v>43182</v>
      </c>
      <c r="F36" s="255"/>
      <c r="G36" s="39">
        <v>2018</v>
      </c>
    </row>
    <row r="37" spans="1:7" x14ac:dyDescent="0.35">
      <c r="A37" s="257" t="s">
        <v>65</v>
      </c>
      <c r="B37" s="272">
        <v>1.5</v>
      </c>
      <c r="C37" s="272"/>
      <c r="D37" s="273">
        <v>43098</v>
      </c>
      <c r="E37" s="302">
        <v>43182</v>
      </c>
      <c r="F37" s="255"/>
      <c r="G37" s="39">
        <v>2018</v>
      </c>
    </row>
    <row r="38" spans="1:7" x14ac:dyDescent="0.35">
      <c r="A38" s="257" t="s">
        <v>65</v>
      </c>
      <c r="B38" s="272">
        <v>1.8</v>
      </c>
      <c r="C38" s="272"/>
      <c r="D38" s="273">
        <v>43130</v>
      </c>
      <c r="E38" s="302">
        <v>43182</v>
      </c>
      <c r="F38" s="255"/>
      <c r="G38" s="39">
        <v>2018</v>
      </c>
    </row>
    <row r="39" spans="1:7" x14ac:dyDescent="0.35">
      <c r="A39" s="257" t="s">
        <v>65</v>
      </c>
      <c r="B39" s="272">
        <v>0.8</v>
      </c>
      <c r="C39" s="272"/>
      <c r="D39" s="273">
        <v>43182</v>
      </c>
      <c r="E39" s="302">
        <v>43326</v>
      </c>
      <c r="F39" s="255"/>
      <c r="G39" s="39">
        <v>2018</v>
      </c>
    </row>
    <row r="40" spans="1:7" x14ac:dyDescent="0.35">
      <c r="A40" s="257" t="s">
        <v>65</v>
      </c>
      <c r="B40" s="272">
        <v>0.9</v>
      </c>
      <c r="C40" s="272"/>
      <c r="D40" s="273">
        <v>43236</v>
      </c>
      <c r="E40" s="302">
        <v>43326</v>
      </c>
      <c r="F40" s="255"/>
      <c r="G40" s="39">
        <v>2018</v>
      </c>
    </row>
    <row r="41" spans="1:7" x14ac:dyDescent="0.35">
      <c r="A41" s="257" t="s">
        <v>65</v>
      </c>
      <c r="B41" s="272">
        <v>0.2</v>
      </c>
      <c r="C41" s="272"/>
      <c r="D41" s="273">
        <v>43269</v>
      </c>
      <c r="E41" s="302">
        <v>43287</v>
      </c>
      <c r="F41" s="255"/>
      <c r="G41" s="39">
        <v>2018</v>
      </c>
    </row>
    <row r="42" spans="1:7" x14ac:dyDescent="0.35">
      <c r="A42" s="257" t="s">
        <v>65</v>
      </c>
      <c r="B42" s="272">
        <v>0.5</v>
      </c>
      <c r="C42" s="272"/>
      <c r="D42" s="273">
        <v>43301</v>
      </c>
      <c r="E42" s="302">
        <v>43382</v>
      </c>
      <c r="F42" s="255"/>
      <c r="G42" s="39">
        <v>2018</v>
      </c>
    </row>
    <row r="43" spans="1:7" ht="15" thickBot="1" x14ac:dyDescent="0.4">
      <c r="A43" s="257" t="s">
        <v>65</v>
      </c>
      <c r="B43" s="272">
        <v>0.8</v>
      </c>
      <c r="C43" s="272"/>
      <c r="D43" s="273">
        <v>43337</v>
      </c>
      <c r="E43" s="302">
        <v>43361</v>
      </c>
      <c r="F43" s="255"/>
      <c r="G43" s="39">
        <v>2018</v>
      </c>
    </row>
    <row r="44" spans="1:7" x14ac:dyDescent="0.35">
      <c r="A44" s="282" t="s">
        <v>67</v>
      </c>
      <c r="B44" s="277">
        <f>COUNTA(B34:B43)</f>
        <v>10</v>
      </c>
      <c r="C44" s="277"/>
      <c r="D44" s="277"/>
      <c r="E44" s="324"/>
      <c r="F44" s="277"/>
      <c r="G44" s="245">
        <v>2018</v>
      </c>
    </row>
    <row r="45" spans="1:7" x14ac:dyDescent="0.35">
      <c r="A45" s="258" t="s">
        <v>68</v>
      </c>
      <c r="B45" s="232">
        <f>MINA(B34:B43)</f>
        <v>0</v>
      </c>
      <c r="C45" s="232"/>
      <c r="D45" s="232"/>
      <c r="E45" s="325"/>
      <c r="F45" s="232"/>
      <c r="G45" s="39">
        <v>2018</v>
      </c>
    </row>
    <row r="46" spans="1:7" x14ac:dyDescent="0.35">
      <c r="A46" s="258" t="s">
        <v>69</v>
      </c>
      <c r="B46" s="283">
        <f>AVERAGEA(B34:B43)</f>
        <v>0.79</v>
      </c>
      <c r="C46" s="283"/>
      <c r="D46" s="232"/>
      <c r="E46" s="325"/>
      <c r="F46" s="232"/>
      <c r="G46" s="39">
        <v>2018</v>
      </c>
    </row>
    <row r="47" spans="1:7" ht="15" thickBot="1" x14ac:dyDescent="0.4">
      <c r="A47" s="259" t="s">
        <v>70</v>
      </c>
      <c r="B47" s="236">
        <f>MAXA(B34:B43)</f>
        <v>1.8</v>
      </c>
      <c r="C47" s="236"/>
      <c r="D47" s="236"/>
      <c r="E47" s="329"/>
      <c r="F47" s="236"/>
      <c r="G47" s="224">
        <v>2018</v>
      </c>
    </row>
    <row r="48" spans="1:7" x14ac:dyDescent="0.35">
      <c r="A48" s="278" t="s">
        <v>85</v>
      </c>
      <c r="B48" s="272">
        <v>4.5</v>
      </c>
      <c r="C48" s="272"/>
      <c r="D48" s="273">
        <v>43367</v>
      </c>
      <c r="E48" s="302">
        <v>43382</v>
      </c>
      <c r="F48" s="255"/>
      <c r="G48" s="39">
        <v>2019</v>
      </c>
    </row>
    <row r="49" spans="1:7" x14ac:dyDescent="0.35">
      <c r="A49" s="278" t="s">
        <v>85</v>
      </c>
      <c r="B49" s="272">
        <v>1.1000000000000001</v>
      </c>
      <c r="C49" s="272"/>
      <c r="D49" s="273">
        <v>43397</v>
      </c>
      <c r="E49" s="302">
        <v>43382</v>
      </c>
      <c r="F49" s="255"/>
      <c r="G49" s="39">
        <v>2019</v>
      </c>
    </row>
    <row r="50" spans="1:7" x14ac:dyDescent="0.35">
      <c r="A50" s="278" t="s">
        <v>85</v>
      </c>
      <c r="B50" s="279">
        <v>3.9</v>
      </c>
      <c r="C50" s="279"/>
      <c r="D50" s="280">
        <v>43426</v>
      </c>
      <c r="E50" s="302">
        <v>43440</v>
      </c>
      <c r="F50" s="281"/>
      <c r="G50" s="271">
        <v>2019</v>
      </c>
    </row>
    <row r="51" spans="1:7" x14ac:dyDescent="0.35">
      <c r="A51" s="278" t="s">
        <v>85</v>
      </c>
      <c r="B51" s="279">
        <v>1.9</v>
      </c>
      <c r="C51" s="279"/>
      <c r="D51" s="280">
        <v>43453</v>
      </c>
      <c r="E51" s="302">
        <v>43481</v>
      </c>
      <c r="F51" s="281"/>
      <c r="G51" s="39">
        <v>2019</v>
      </c>
    </row>
    <row r="52" spans="1:7" x14ac:dyDescent="0.35">
      <c r="A52" s="316" t="s">
        <v>85</v>
      </c>
      <c r="B52" s="279">
        <v>2.6</v>
      </c>
      <c r="C52" s="279"/>
      <c r="D52" s="280">
        <v>43482</v>
      </c>
      <c r="E52" s="302">
        <v>43495</v>
      </c>
      <c r="F52" s="281"/>
      <c r="G52" s="271">
        <v>2019</v>
      </c>
    </row>
    <row r="53" spans="1:7" x14ac:dyDescent="0.35">
      <c r="A53" s="316" t="s">
        <v>85</v>
      </c>
      <c r="B53" s="279">
        <v>4.0999999999999996</v>
      </c>
      <c r="C53" s="279"/>
      <c r="D53" s="280">
        <v>43509</v>
      </c>
      <c r="E53" s="302">
        <v>43524</v>
      </c>
      <c r="F53" s="281"/>
      <c r="G53" s="39">
        <v>2019</v>
      </c>
    </row>
    <row r="54" spans="1:7" x14ac:dyDescent="0.35">
      <c r="A54" s="316" t="s">
        <v>85</v>
      </c>
      <c r="B54" s="279">
        <v>1.9</v>
      </c>
      <c r="C54" s="279"/>
      <c r="D54" s="280">
        <v>43538</v>
      </c>
      <c r="E54" s="302">
        <v>43563</v>
      </c>
      <c r="F54" s="281"/>
      <c r="G54" s="271">
        <v>2019</v>
      </c>
    </row>
    <row r="55" spans="1:7" x14ac:dyDescent="0.35">
      <c r="A55" s="316" t="s">
        <v>85</v>
      </c>
      <c r="B55" s="279">
        <v>2</v>
      </c>
      <c r="C55" s="279"/>
      <c r="D55" s="273">
        <v>43566</v>
      </c>
      <c r="E55" s="302">
        <v>43581</v>
      </c>
      <c r="F55" s="281"/>
      <c r="G55" s="39">
        <v>2019</v>
      </c>
    </row>
    <row r="56" spans="1:7" x14ac:dyDescent="0.35">
      <c r="A56" s="316" t="s">
        <v>85</v>
      </c>
      <c r="B56" s="279">
        <v>1.4</v>
      </c>
      <c r="C56" s="279"/>
      <c r="D56" s="280">
        <v>43595</v>
      </c>
      <c r="E56" s="302">
        <v>43612</v>
      </c>
      <c r="F56" s="281"/>
      <c r="G56" s="39">
        <v>2019</v>
      </c>
    </row>
    <row r="57" spans="1:7" x14ac:dyDescent="0.35">
      <c r="A57" s="316" t="s">
        <v>85</v>
      </c>
      <c r="B57" s="279">
        <v>0.3</v>
      </c>
      <c r="C57" s="279"/>
      <c r="D57" s="280">
        <v>43622</v>
      </c>
      <c r="E57" s="302">
        <v>43635</v>
      </c>
      <c r="F57" s="281"/>
      <c r="G57" s="39">
        <v>2019</v>
      </c>
    </row>
    <row r="58" spans="1:7" x14ac:dyDescent="0.35">
      <c r="A58" s="316" t="s">
        <v>85</v>
      </c>
      <c r="B58" s="279">
        <v>0.8</v>
      </c>
      <c r="C58" s="279"/>
      <c r="D58" s="280">
        <v>43649</v>
      </c>
      <c r="E58" s="302">
        <v>43663</v>
      </c>
      <c r="F58" s="281"/>
      <c r="G58" s="271">
        <v>2019</v>
      </c>
    </row>
    <row r="59" spans="1:7" x14ac:dyDescent="0.35">
      <c r="A59" s="316" t="s">
        <v>85</v>
      </c>
      <c r="B59" s="279">
        <v>0.4</v>
      </c>
      <c r="C59" s="279"/>
      <c r="D59" s="280">
        <v>43676</v>
      </c>
      <c r="E59" s="302">
        <v>43692</v>
      </c>
      <c r="F59" s="281"/>
      <c r="G59" s="271">
        <v>2019</v>
      </c>
    </row>
    <row r="60" spans="1:7" ht="15" thickBot="1" x14ac:dyDescent="0.4">
      <c r="A60" s="316" t="s">
        <v>85</v>
      </c>
      <c r="B60" s="279">
        <v>0.6</v>
      </c>
      <c r="C60" s="279"/>
      <c r="D60" s="280">
        <v>43703</v>
      </c>
      <c r="E60" s="302">
        <v>43719</v>
      </c>
      <c r="F60" s="281"/>
      <c r="G60" s="39">
        <v>2019</v>
      </c>
    </row>
    <row r="61" spans="1:7" x14ac:dyDescent="0.35">
      <c r="A61" s="282" t="s">
        <v>67</v>
      </c>
      <c r="B61" s="277">
        <f>COUNTA(B48:B60)</f>
        <v>13</v>
      </c>
      <c r="C61" s="277"/>
      <c r="D61" s="277"/>
      <c r="E61" s="324"/>
      <c r="F61" s="277"/>
      <c r="G61" s="245">
        <v>2019</v>
      </c>
    </row>
    <row r="62" spans="1:7" x14ac:dyDescent="0.35">
      <c r="A62" s="258" t="s">
        <v>68</v>
      </c>
      <c r="B62" s="232">
        <f>MINA(B48:B60)</f>
        <v>0.3</v>
      </c>
      <c r="C62" s="232"/>
      <c r="D62" s="232"/>
      <c r="E62" s="325"/>
      <c r="F62" s="232"/>
      <c r="G62" s="39">
        <v>2019</v>
      </c>
    </row>
    <row r="63" spans="1:7" x14ac:dyDescent="0.35">
      <c r="A63" s="258" t="s">
        <v>69</v>
      </c>
      <c r="B63" s="283">
        <f>AVERAGEA(B48:B60)</f>
        <v>1.9615384615384615</v>
      </c>
      <c r="C63" s="283"/>
      <c r="D63" s="232"/>
      <c r="E63" s="325"/>
      <c r="F63" s="232"/>
      <c r="G63" s="39">
        <v>2019</v>
      </c>
    </row>
    <row r="64" spans="1:7" ht="15" thickBot="1" x14ac:dyDescent="0.4">
      <c r="A64" s="259" t="s">
        <v>70</v>
      </c>
      <c r="B64" s="236">
        <f>MAXA(B48:B60)</f>
        <v>4.5</v>
      </c>
      <c r="C64" s="236"/>
      <c r="D64" s="236"/>
      <c r="E64" s="329"/>
      <c r="F64" s="236"/>
      <c r="G64" s="224">
        <v>2019</v>
      </c>
    </row>
    <row r="65" spans="1:7" x14ac:dyDescent="0.35">
      <c r="A65" s="316" t="s">
        <v>85</v>
      </c>
      <c r="B65" s="274">
        <v>0.7</v>
      </c>
      <c r="C65" s="274"/>
      <c r="D65" s="275">
        <v>43733</v>
      </c>
      <c r="E65" s="331">
        <v>43756</v>
      </c>
      <c r="F65" s="321"/>
      <c r="G65" s="245">
        <v>2020</v>
      </c>
    </row>
    <row r="66" spans="1:7" x14ac:dyDescent="0.35">
      <c r="A66" s="278" t="s">
        <v>85</v>
      </c>
      <c r="B66" s="317">
        <v>1.6</v>
      </c>
      <c r="C66" s="317"/>
      <c r="D66" s="318">
        <v>43763</v>
      </c>
      <c r="E66" s="332">
        <v>43777</v>
      </c>
      <c r="F66" s="319"/>
      <c r="G66" s="320">
        <v>2020</v>
      </c>
    </row>
    <row r="67" spans="1:7" x14ac:dyDescent="0.35">
      <c r="A67" s="278" t="s">
        <v>85</v>
      </c>
      <c r="B67" s="279">
        <v>1.4</v>
      </c>
      <c r="C67" s="279"/>
      <c r="D67" s="280">
        <v>43788</v>
      </c>
      <c r="E67" s="330">
        <v>43805</v>
      </c>
      <c r="F67" s="281"/>
      <c r="G67" s="39">
        <v>2020</v>
      </c>
    </row>
    <row r="68" spans="1:7" x14ac:dyDescent="0.35">
      <c r="A68" s="316" t="s">
        <v>85</v>
      </c>
      <c r="B68" s="279">
        <v>1.6</v>
      </c>
      <c r="C68" s="279"/>
      <c r="D68" s="280">
        <v>43817</v>
      </c>
      <c r="E68" s="330">
        <v>43845</v>
      </c>
      <c r="F68" s="281"/>
      <c r="G68" s="39">
        <v>2020</v>
      </c>
    </row>
    <row r="69" spans="1:7" x14ac:dyDescent="0.35">
      <c r="A69" s="316" t="s">
        <v>85</v>
      </c>
      <c r="B69" s="279">
        <v>3.1</v>
      </c>
      <c r="C69" s="279"/>
      <c r="D69" s="280">
        <v>43847</v>
      </c>
      <c r="E69" s="330">
        <v>43861</v>
      </c>
      <c r="F69" s="281"/>
      <c r="G69" s="39">
        <v>2020</v>
      </c>
    </row>
    <row r="70" spans="1:7" x14ac:dyDescent="0.35">
      <c r="A70" s="316" t="s">
        <v>85</v>
      </c>
      <c r="B70" s="340">
        <v>4.3</v>
      </c>
      <c r="C70" s="279"/>
      <c r="D70" s="280">
        <v>43872</v>
      </c>
      <c r="E70" s="330">
        <v>43887</v>
      </c>
      <c r="F70" s="281"/>
      <c r="G70" s="39">
        <v>2020</v>
      </c>
    </row>
    <row r="71" spans="1:7" x14ac:dyDescent="0.35">
      <c r="A71" s="316" t="s">
        <v>85</v>
      </c>
      <c r="B71" s="279">
        <v>1.5</v>
      </c>
      <c r="C71" s="279"/>
      <c r="D71" s="273">
        <v>43903</v>
      </c>
      <c r="E71" s="301">
        <v>43917</v>
      </c>
      <c r="F71" s="281"/>
      <c r="G71" s="39">
        <v>2020</v>
      </c>
    </row>
    <row r="72" spans="1:7" x14ac:dyDescent="0.35">
      <c r="A72" s="316" t="s">
        <v>85</v>
      </c>
      <c r="B72" s="279">
        <v>1.6</v>
      </c>
      <c r="C72" s="279"/>
      <c r="D72" s="280">
        <v>43931</v>
      </c>
      <c r="E72" s="330">
        <v>43950</v>
      </c>
      <c r="F72" s="281"/>
      <c r="G72" s="39">
        <v>2020</v>
      </c>
    </row>
    <row r="73" spans="1:7" x14ac:dyDescent="0.35">
      <c r="A73" s="316" t="s">
        <v>85</v>
      </c>
      <c r="B73" s="279">
        <v>0.5</v>
      </c>
      <c r="C73" s="279"/>
      <c r="D73" s="280">
        <v>43957</v>
      </c>
      <c r="E73" s="330">
        <v>43970</v>
      </c>
      <c r="F73" s="281"/>
      <c r="G73" s="39">
        <v>2020</v>
      </c>
    </row>
    <row r="74" spans="1:7" x14ac:dyDescent="0.35">
      <c r="A74" s="316" t="s">
        <v>85</v>
      </c>
      <c r="B74" s="279">
        <v>0.4</v>
      </c>
      <c r="C74" s="279"/>
      <c r="D74" s="273">
        <v>43984</v>
      </c>
      <c r="E74" s="302">
        <v>43999</v>
      </c>
      <c r="F74" s="281"/>
      <c r="G74" s="39">
        <v>2020</v>
      </c>
    </row>
    <row r="75" spans="1:7" x14ac:dyDescent="0.35">
      <c r="A75" s="316" t="s">
        <v>85</v>
      </c>
      <c r="B75" s="279">
        <v>0.1</v>
      </c>
      <c r="C75" s="279"/>
      <c r="D75" s="280">
        <v>44014</v>
      </c>
      <c r="E75" s="330">
        <v>44027</v>
      </c>
      <c r="F75" s="281"/>
      <c r="G75" s="39">
        <v>2020</v>
      </c>
    </row>
    <row r="76" spans="1:7" ht="15" thickBot="1" x14ac:dyDescent="0.4">
      <c r="A76" s="316" t="s">
        <v>85</v>
      </c>
      <c r="B76" s="297">
        <v>0.6</v>
      </c>
      <c r="C76" s="297"/>
      <c r="D76" s="298">
        <v>44041</v>
      </c>
      <c r="E76" s="327">
        <v>44056</v>
      </c>
      <c r="F76" s="299"/>
      <c r="G76" s="39">
        <v>2020</v>
      </c>
    </row>
    <row r="77" spans="1:7" x14ac:dyDescent="0.35">
      <c r="A77" s="282" t="s">
        <v>67</v>
      </c>
      <c r="B77" s="277">
        <f>COUNT(B65:B76)</f>
        <v>12</v>
      </c>
      <c r="C77" s="277"/>
      <c r="D77" s="277"/>
      <c r="E77" s="324"/>
      <c r="F77" s="277"/>
      <c r="G77" s="337">
        <v>2020</v>
      </c>
    </row>
    <row r="78" spans="1:7" x14ac:dyDescent="0.35">
      <c r="A78" s="258" t="s">
        <v>68</v>
      </c>
      <c r="B78" s="232">
        <f>MIN(B65:B76)</f>
        <v>0.1</v>
      </c>
      <c r="C78" s="232"/>
      <c r="D78" s="232"/>
      <c r="E78" s="325"/>
      <c r="F78" s="232"/>
      <c r="G78" s="338">
        <v>2020</v>
      </c>
    </row>
    <row r="79" spans="1:7" x14ac:dyDescent="0.35">
      <c r="A79" s="258" t="s">
        <v>69</v>
      </c>
      <c r="B79" s="336">
        <f>AVERAGE(B65:B76)</f>
        <v>1.45</v>
      </c>
      <c r="C79" s="283"/>
      <c r="D79" s="232"/>
      <c r="E79" s="325"/>
      <c r="F79" s="232"/>
      <c r="G79" s="338">
        <v>2020</v>
      </c>
    </row>
    <row r="80" spans="1:7" ht="15" thickBot="1" x14ac:dyDescent="0.4">
      <c r="A80" s="259" t="s">
        <v>70</v>
      </c>
      <c r="B80" s="236">
        <f>MAX(B65:B76)</f>
        <v>4.3</v>
      </c>
      <c r="C80" s="236"/>
      <c r="D80" s="236"/>
      <c r="E80" s="329"/>
      <c r="F80" s="236"/>
      <c r="G80" s="339">
        <v>2020</v>
      </c>
    </row>
    <row r="81" spans="1:7" x14ac:dyDescent="0.35">
      <c r="A81" s="342" t="s">
        <v>96</v>
      </c>
      <c r="B81" s="274">
        <v>0.1</v>
      </c>
      <c r="C81" s="274"/>
      <c r="D81" s="275">
        <v>44067</v>
      </c>
      <c r="E81" s="331">
        <v>44082</v>
      </c>
      <c r="F81" s="321"/>
      <c r="G81" s="245">
        <v>2021</v>
      </c>
    </row>
    <row r="82" spans="1:7" x14ac:dyDescent="0.35">
      <c r="A82" s="343" t="s">
        <v>96</v>
      </c>
      <c r="B82" s="317">
        <v>1.2</v>
      </c>
      <c r="C82" s="317"/>
      <c r="D82" s="318">
        <v>44097</v>
      </c>
      <c r="E82" s="332">
        <v>44112</v>
      </c>
      <c r="F82" s="319"/>
      <c r="G82" s="320">
        <v>2021</v>
      </c>
    </row>
    <row r="83" spans="1:7" x14ac:dyDescent="0.35">
      <c r="A83" s="343" t="s">
        <v>96</v>
      </c>
      <c r="B83" s="279">
        <v>1.2</v>
      </c>
      <c r="C83" s="279"/>
      <c r="D83" s="280">
        <v>44125</v>
      </c>
      <c r="E83" s="330">
        <v>44139</v>
      </c>
      <c r="F83" s="281"/>
      <c r="G83" s="39">
        <v>2021</v>
      </c>
    </row>
    <row r="84" spans="1:7" x14ac:dyDescent="0.35">
      <c r="A84" s="343" t="s">
        <v>96</v>
      </c>
      <c r="B84" s="279">
        <v>1.5</v>
      </c>
      <c r="C84" s="279"/>
      <c r="D84" s="280">
        <v>44153</v>
      </c>
      <c r="E84" s="330">
        <v>44167</v>
      </c>
      <c r="F84" s="281"/>
      <c r="G84" s="39">
        <v>2021</v>
      </c>
    </row>
    <row r="85" spans="1:7" x14ac:dyDescent="0.35">
      <c r="A85" s="343" t="s">
        <v>96</v>
      </c>
      <c r="B85" s="279">
        <v>1.5</v>
      </c>
      <c r="C85" s="279"/>
      <c r="D85" s="280">
        <v>44186</v>
      </c>
      <c r="E85" s="330">
        <v>44208</v>
      </c>
      <c r="F85" s="281"/>
      <c r="G85" s="39">
        <v>2021</v>
      </c>
    </row>
    <row r="86" spans="1:7" x14ac:dyDescent="0.35">
      <c r="A86" s="343" t="s">
        <v>96</v>
      </c>
      <c r="B86" s="340">
        <v>1.1000000000000001</v>
      </c>
      <c r="C86" s="279"/>
      <c r="D86" s="280">
        <v>44209</v>
      </c>
      <c r="E86" s="330">
        <v>44225</v>
      </c>
      <c r="F86" s="281"/>
      <c r="G86" s="39">
        <v>2021</v>
      </c>
    </row>
    <row r="87" spans="1:7" x14ac:dyDescent="0.35">
      <c r="A87" s="343" t="s">
        <v>96</v>
      </c>
      <c r="B87" s="279">
        <v>1.5</v>
      </c>
      <c r="C87" s="279"/>
      <c r="D87" s="273">
        <v>44237</v>
      </c>
      <c r="E87" s="301">
        <v>44251</v>
      </c>
      <c r="F87" s="281"/>
      <c r="G87" s="39">
        <v>2021</v>
      </c>
    </row>
    <row r="88" spans="1:7" x14ac:dyDescent="0.35">
      <c r="A88" s="343" t="s">
        <v>96</v>
      </c>
      <c r="B88" s="279">
        <v>1.3</v>
      </c>
      <c r="C88" s="279"/>
      <c r="D88" s="280">
        <v>44265</v>
      </c>
      <c r="E88" s="330">
        <v>44280</v>
      </c>
      <c r="F88" s="281"/>
      <c r="G88" s="39">
        <v>2021</v>
      </c>
    </row>
    <row r="89" spans="1:7" x14ac:dyDescent="0.35">
      <c r="A89" s="343" t="s">
        <v>96</v>
      </c>
      <c r="B89" s="279">
        <v>1.2</v>
      </c>
      <c r="C89" s="279"/>
      <c r="D89" s="280">
        <v>44294</v>
      </c>
      <c r="E89" s="330">
        <v>44308</v>
      </c>
      <c r="F89" s="281"/>
      <c r="G89" s="39">
        <v>2021</v>
      </c>
    </row>
    <row r="90" spans="1:7" x14ac:dyDescent="0.35">
      <c r="A90" s="343" t="s">
        <v>96</v>
      </c>
      <c r="B90" s="279">
        <v>1.4</v>
      </c>
      <c r="C90" s="279"/>
      <c r="D90" s="273">
        <v>44321</v>
      </c>
      <c r="E90" s="302">
        <v>44336</v>
      </c>
      <c r="F90" s="281"/>
      <c r="G90" s="39">
        <v>2021</v>
      </c>
    </row>
    <row r="91" spans="1:7" x14ac:dyDescent="0.35">
      <c r="A91" s="344" t="s">
        <v>96</v>
      </c>
      <c r="B91" s="279">
        <v>1</v>
      </c>
      <c r="C91" s="279"/>
      <c r="D91" s="280">
        <v>44349</v>
      </c>
      <c r="E91" s="330">
        <v>44364</v>
      </c>
      <c r="F91" s="281"/>
      <c r="G91" s="39">
        <v>2021</v>
      </c>
    </row>
    <row r="92" spans="1:7" ht="15" thickBot="1" x14ac:dyDescent="0.4">
      <c r="A92" s="341" t="s">
        <v>96</v>
      </c>
      <c r="B92" s="297">
        <v>0.2</v>
      </c>
      <c r="C92" s="297"/>
      <c r="D92" s="298">
        <v>44377</v>
      </c>
      <c r="E92" s="327">
        <v>44389</v>
      </c>
      <c r="F92" s="299"/>
      <c r="G92" s="39">
        <v>2021</v>
      </c>
    </row>
    <row r="93" spans="1:7" x14ac:dyDescent="0.35">
      <c r="A93" s="282" t="s">
        <v>67</v>
      </c>
      <c r="B93" s="277">
        <f>COUNT(B81:B92)</f>
        <v>12</v>
      </c>
      <c r="C93" s="277"/>
      <c r="D93" s="277"/>
      <c r="E93" s="324"/>
      <c r="F93" s="277"/>
      <c r="G93" s="337">
        <v>2021</v>
      </c>
    </row>
    <row r="94" spans="1:7" x14ac:dyDescent="0.35">
      <c r="A94" s="258" t="s">
        <v>68</v>
      </c>
      <c r="B94" s="232">
        <f>MIN(B81:B92)</f>
        <v>0.1</v>
      </c>
      <c r="C94" s="232"/>
      <c r="D94" s="232"/>
      <c r="E94" s="325"/>
      <c r="F94" s="232"/>
      <c r="G94" s="338">
        <v>2021</v>
      </c>
    </row>
    <row r="95" spans="1:7" x14ac:dyDescent="0.35">
      <c r="A95" s="258" t="s">
        <v>69</v>
      </c>
      <c r="B95" s="336">
        <f>AVERAGE(B81:B92)</f>
        <v>1.0999999999999999</v>
      </c>
      <c r="C95" s="283"/>
      <c r="D95" s="232"/>
      <c r="E95" s="325"/>
      <c r="F95" s="232"/>
      <c r="G95" s="338">
        <v>2021</v>
      </c>
    </row>
    <row r="96" spans="1:7" ht="15" thickBot="1" x14ac:dyDescent="0.4">
      <c r="A96" s="259" t="s">
        <v>70</v>
      </c>
      <c r="B96" s="236">
        <f>MAX(B81:B92)</f>
        <v>1.5</v>
      </c>
      <c r="C96" s="236"/>
      <c r="D96" s="236"/>
      <c r="E96" s="329"/>
      <c r="F96" s="236"/>
      <c r="G96" s="339">
        <v>2021</v>
      </c>
    </row>
    <row r="97" spans="1:7" x14ac:dyDescent="0.35">
      <c r="A97" s="342" t="s">
        <v>96</v>
      </c>
      <c r="B97" s="274">
        <v>0.4</v>
      </c>
      <c r="C97" s="274"/>
      <c r="D97" s="275">
        <v>44405</v>
      </c>
      <c r="E97" s="331">
        <v>44419</v>
      </c>
      <c r="F97" s="321"/>
      <c r="G97" s="245">
        <v>2022</v>
      </c>
    </row>
    <row r="98" spans="1:7" x14ac:dyDescent="0.35">
      <c r="A98" s="343" t="s">
        <v>96</v>
      </c>
      <c r="B98" s="317">
        <v>0.5</v>
      </c>
      <c r="C98" s="317"/>
      <c r="D98" s="318">
        <v>44433</v>
      </c>
      <c r="E98" s="332">
        <v>44446</v>
      </c>
      <c r="F98" s="319"/>
      <c r="G98" s="39">
        <v>2022</v>
      </c>
    </row>
    <row r="99" spans="1:7" x14ac:dyDescent="0.35">
      <c r="A99" s="343" t="s">
        <v>96</v>
      </c>
      <c r="B99" s="279">
        <v>0.5</v>
      </c>
      <c r="C99" s="279"/>
      <c r="D99" s="280">
        <v>44461</v>
      </c>
      <c r="E99" s="330">
        <v>44475</v>
      </c>
      <c r="F99" s="281"/>
      <c r="G99" s="39">
        <v>2022</v>
      </c>
    </row>
    <row r="100" spans="1:7" x14ac:dyDescent="0.35">
      <c r="A100" s="343" t="s">
        <v>96</v>
      </c>
      <c r="B100" s="279">
        <v>0.6</v>
      </c>
      <c r="C100" s="279"/>
      <c r="D100" s="280">
        <v>44489</v>
      </c>
      <c r="E100" s="330">
        <v>44502</v>
      </c>
      <c r="F100" s="281"/>
      <c r="G100" s="39">
        <v>2022</v>
      </c>
    </row>
    <row r="101" spans="1:7" x14ac:dyDescent="0.35">
      <c r="A101" s="343" t="s">
        <v>96</v>
      </c>
      <c r="B101" s="279"/>
      <c r="C101" s="279"/>
      <c r="D101" s="280"/>
      <c r="E101" s="330"/>
      <c r="F101" s="281"/>
      <c r="G101" s="39">
        <v>2022</v>
      </c>
    </row>
    <row r="102" spans="1:7" x14ac:dyDescent="0.35">
      <c r="A102" s="343" t="s">
        <v>96</v>
      </c>
      <c r="B102" s="340"/>
      <c r="C102" s="279"/>
      <c r="D102" s="280"/>
      <c r="E102" s="330"/>
      <c r="F102" s="281"/>
      <c r="G102" s="39">
        <v>2022</v>
      </c>
    </row>
    <row r="103" spans="1:7" x14ac:dyDescent="0.35">
      <c r="A103" s="343" t="s">
        <v>96</v>
      </c>
      <c r="B103" s="279"/>
      <c r="C103" s="279"/>
      <c r="D103" s="273"/>
      <c r="E103" s="301"/>
      <c r="F103" s="281"/>
      <c r="G103" s="39">
        <v>2022</v>
      </c>
    </row>
    <row r="104" spans="1:7" x14ac:dyDescent="0.35">
      <c r="A104" s="343" t="s">
        <v>96</v>
      </c>
      <c r="B104" s="279"/>
      <c r="C104" s="279"/>
      <c r="D104" s="280"/>
      <c r="E104" s="330"/>
      <c r="F104" s="281"/>
      <c r="G104" s="39">
        <v>2022</v>
      </c>
    </row>
    <row r="105" spans="1:7" x14ac:dyDescent="0.35">
      <c r="A105" s="343" t="s">
        <v>96</v>
      </c>
      <c r="B105" s="279"/>
      <c r="C105" s="279"/>
      <c r="D105" s="280"/>
      <c r="E105" s="330"/>
      <c r="F105" s="281"/>
      <c r="G105" s="39">
        <v>2022</v>
      </c>
    </row>
    <row r="106" spans="1:7" x14ac:dyDescent="0.35">
      <c r="A106" s="343" t="s">
        <v>96</v>
      </c>
      <c r="B106" s="279"/>
      <c r="C106" s="279"/>
      <c r="D106" s="273"/>
      <c r="E106" s="302"/>
      <c r="F106" s="281"/>
      <c r="G106" s="39">
        <v>2022</v>
      </c>
    </row>
    <row r="107" spans="1:7" x14ac:dyDescent="0.35">
      <c r="A107" s="344" t="s">
        <v>96</v>
      </c>
      <c r="B107" s="279"/>
      <c r="C107" s="279"/>
      <c r="D107" s="280"/>
      <c r="E107" s="330"/>
      <c r="F107" s="281"/>
      <c r="G107" s="39">
        <v>2022</v>
      </c>
    </row>
    <row r="108" spans="1:7" ht="15" thickBot="1" x14ac:dyDescent="0.4">
      <c r="A108" s="341" t="s">
        <v>96</v>
      </c>
      <c r="B108" s="297"/>
      <c r="C108" s="297"/>
      <c r="D108" s="298"/>
      <c r="E108" s="327"/>
      <c r="F108" s="299"/>
      <c r="G108" s="39">
        <v>2022</v>
      </c>
    </row>
    <row r="109" spans="1:7" x14ac:dyDescent="0.35">
      <c r="A109" s="282" t="s">
        <v>67</v>
      </c>
      <c r="B109" s="277">
        <f>COUNT(B97:B108)</f>
        <v>4</v>
      </c>
      <c r="C109" s="277"/>
      <c r="D109" s="277"/>
      <c r="E109" s="324"/>
      <c r="F109" s="277"/>
      <c r="G109" s="337">
        <v>2022</v>
      </c>
    </row>
    <row r="110" spans="1:7" x14ac:dyDescent="0.35">
      <c r="A110" s="258" t="s">
        <v>68</v>
      </c>
      <c r="B110" s="232">
        <f>MIN(B97:B108)</f>
        <v>0.4</v>
      </c>
      <c r="C110" s="232"/>
      <c r="D110" s="232"/>
      <c r="E110" s="325"/>
      <c r="F110" s="232"/>
      <c r="G110" s="338">
        <v>2022</v>
      </c>
    </row>
    <row r="111" spans="1:7" x14ac:dyDescent="0.35">
      <c r="A111" s="258" t="s">
        <v>69</v>
      </c>
      <c r="B111" s="336">
        <f>AVERAGE(B97:B108)</f>
        <v>0.5</v>
      </c>
      <c r="C111" s="283"/>
      <c r="D111" s="232"/>
      <c r="E111" s="325"/>
      <c r="F111" s="232"/>
      <c r="G111" s="338">
        <v>2022</v>
      </c>
    </row>
    <row r="112" spans="1:7" ht="15" thickBot="1" x14ac:dyDescent="0.4">
      <c r="A112" s="259" t="s">
        <v>70</v>
      </c>
      <c r="B112" s="236">
        <f>MAX(B97:B108)</f>
        <v>0.6</v>
      </c>
      <c r="C112" s="236"/>
      <c r="D112" s="236"/>
      <c r="E112" s="329"/>
      <c r="F112" s="236"/>
      <c r="G112" s="339">
        <v>2022</v>
      </c>
    </row>
  </sheetData>
  <hyperlinks>
    <hyperlink ref="B4" r:id="rId1" xr:uid="{D61070C4-43FC-4934-A730-32DCBCD2BEE9}"/>
  </hyperlinks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4"/>
  <sheetViews>
    <sheetView zoomScale="95" zoomScaleNormal="95" workbookViewId="0">
      <selection activeCell="A6" sqref="A6"/>
    </sheetView>
  </sheetViews>
  <sheetFormatPr defaultRowHeight="14.5" x14ac:dyDescent="0.35"/>
  <cols>
    <col min="1" max="1" width="28" customWidth="1"/>
  </cols>
  <sheetData>
    <row r="1" spans="1:3" s="269" customFormat="1" x14ac:dyDescent="0.35">
      <c r="A1" s="240" t="s">
        <v>0</v>
      </c>
      <c r="B1" s="263" t="s">
        <v>26</v>
      </c>
    </row>
    <row r="2" spans="1:3" s="269" customFormat="1" x14ac:dyDescent="0.35">
      <c r="A2" s="240" t="s">
        <v>1</v>
      </c>
      <c r="B2" s="263" t="s">
        <v>55</v>
      </c>
    </row>
    <row r="3" spans="1:3" s="269" customFormat="1" x14ac:dyDescent="0.35">
      <c r="A3" s="240" t="s">
        <v>2</v>
      </c>
      <c r="B3" s="263" t="s">
        <v>25</v>
      </c>
    </row>
    <row r="4" spans="1:3" s="269" customFormat="1" x14ac:dyDescent="0.35">
      <c r="A4" s="240" t="s">
        <v>3</v>
      </c>
      <c r="B4" s="333" t="s">
        <v>88</v>
      </c>
      <c r="C4" s="9"/>
    </row>
  </sheetData>
  <phoneticPr fontId="0" type="noConversion"/>
  <hyperlinks>
    <hyperlink ref="B4" r:id="rId1" xr:uid="{9F590B30-EB7B-46D5-9271-8C7DF26BC5A5}"/>
  </hyperlinks>
  <pageMargins left="0.11811023622047245" right="0.11811023622047245" top="0.15748031496062992" bottom="0.15748031496062992" header="0.31496062992125984" footer="0.31496062992125984"/>
  <pageSetup paperSize="8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Point 1</vt:lpstr>
      <vt:lpstr>Point 1 </vt:lpstr>
      <vt:lpstr>Point 2</vt:lpstr>
      <vt:lpstr>Point 2 Gate</vt:lpstr>
      <vt:lpstr>Point 3 West Ring</vt:lpstr>
      <vt:lpstr>Sampling Point Location Map</vt:lpstr>
      <vt:lpstr>'Point 1'!Print_Area</vt:lpstr>
      <vt:lpstr>'Point 2'!Print_Area</vt:lpstr>
      <vt:lpstr>'Sampling Point Location Map'!Print_Area</vt:lpstr>
    </vt:vector>
  </TitlesOfParts>
  <Company>CSR Ltd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CSR Ltd</dc:creator>
  <cp:lastModifiedBy>Hunt, Tony</cp:lastModifiedBy>
  <cp:lastPrinted>2015-06-03T03:40:38Z</cp:lastPrinted>
  <dcterms:created xsi:type="dcterms:W3CDTF">2012-06-08T01:37:27Z</dcterms:created>
  <dcterms:modified xsi:type="dcterms:W3CDTF">2021-11-21T21:39:01Z</dcterms:modified>
</cp:coreProperties>
</file>